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4295" windowHeight="6150"/>
  </bookViews>
  <sheets>
    <sheet name="Розрахунок" sheetId="1" r:id="rId1"/>
    <sheet name="Калькуляція" sheetId="2" r:id="rId2"/>
    <sheet name="Виїзд бригади" sheetId="3" r:id="rId3"/>
  </sheets>
  <calcPr calcId="124519"/>
</workbook>
</file>

<file path=xl/calcChain.xml><?xml version="1.0" encoding="utf-8"?>
<calcChain xmlns="http://schemas.openxmlformats.org/spreadsheetml/2006/main">
  <c r="B9" i="3"/>
  <c r="B7"/>
  <c r="B10" l="1"/>
  <c r="B11" s="1"/>
  <c r="B16" i="2"/>
  <c r="B14"/>
  <c r="B13"/>
  <c r="B11"/>
  <c r="D24" i="1"/>
  <c r="C24"/>
  <c r="E23"/>
  <c r="E22"/>
  <c r="D21"/>
  <c r="C21"/>
  <c r="D17"/>
  <c r="E17" s="1"/>
  <c r="C17"/>
  <c r="E16"/>
  <c r="E19"/>
  <c r="E20"/>
  <c r="E15"/>
  <c r="D26" l="1"/>
  <c r="D27" s="1"/>
  <c r="E24"/>
  <c r="C26"/>
  <c r="E21"/>
  <c r="E26" l="1"/>
  <c r="C27"/>
  <c r="E27" s="1"/>
  <c r="E28" l="1"/>
  <c r="E32" s="1"/>
  <c r="E33" s="1"/>
  <c r="E34" l="1"/>
  <c r="E35" s="1"/>
  <c r="E37" s="1"/>
</calcChain>
</file>

<file path=xl/sharedStrings.xml><?xml version="1.0" encoding="utf-8"?>
<sst xmlns="http://schemas.openxmlformats.org/spreadsheetml/2006/main" count="78" uniqueCount="68">
  <si>
    <t>Витрати, грн</t>
  </si>
  <si>
    <t>Всього без ПДВ</t>
  </si>
  <si>
    <t>Всього з ПДВ</t>
  </si>
  <si>
    <t>ПДВ:</t>
  </si>
  <si>
    <t>Головний бухгалтер                              ________________ Г.Я. Махній</t>
  </si>
  <si>
    <t>Вихідні дані:</t>
  </si>
  <si>
    <t>Склад бригади: Водій - 1 чол.</t>
  </si>
  <si>
    <t>Слюсар-ремонтник - 1 чол.</t>
  </si>
  <si>
    <t>Час заправки спецмашини 30хв (0,5 год)</t>
  </si>
  <si>
    <t>підготовчий час 10%</t>
  </si>
  <si>
    <t>норма часу з урахуванням підготовчого часу - 0,649 год.</t>
  </si>
  <si>
    <t>норма часу на промивку 1 м.п. трубопроводу - 0,0649 год.</t>
  </si>
  <si>
    <t>погодинна тарифна ставка, грн.</t>
  </si>
  <si>
    <t>%</t>
  </si>
  <si>
    <t>водій</t>
  </si>
  <si>
    <t>Разом</t>
  </si>
  <si>
    <t>Тариф</t>
  </si>
  <si>
    <t>Всього основна зарплата</t>
  </si>
  <si>
    <t>надбавка зг. атестац. роб. місця</t>
  </si>
  <si>
    <t>надбавка за профмайстерність</t>
  </si>
  <si>
    <t>Всього додаткова зарплата</t>
  </si>
  <si>
    <t>премія водія</t>
  </si>
  <si>
    <t>премія слюсаря-ремонтника</t>
  </si>
  <si>
    <t>Інші заохочувальні виплати</t>
  </si>
  <si>
    <t xml:space="preserve">Всього витрат по заробітній платі </t>
  </si>
  <si>
    <t>1. Заробітна плата</t>
  </si>
  <si>
    <t>2. Нарахування на заробітну плату</t>
  </si>
  <si>
    <t>Всього витрат (без рентабельності)</t>
  </si>
  <si>
    <t>4. Загальновиробничі витрати</t>
  </si>
  <si>
    <t>5. Адміністративні витрати</t>
  </si>
  <si>
    <t>6. Прибуток</t>
  </si>
  <si>
    <t>Всього</t>
  </si>
  <si>
    <t>слюсар-ремонтн.</t>
  </si>
  <si>
    <t>Калькуляція</t>
  </si>
  <si>
    <t>Найменування статтей витрат</t>
  </si>
  <si>
    <t>сума</t>
  </si>
  <si>
    <t>3. Витрати на паливо</t>
  </si>
  <si>
    <t>4. Загальновиробнеичі витрати</t>
  </si>
  <si>
    <t>Всього витрат</t>
  </si>
  <si>
    <t>Розрахункова ціна</t>
  </si>
  <si>
    <t>ПДВ 20%</t>
  </si>
  <si>
    <t>Відпускна ціна</t>
  </si>
  <si>
    <t>Вартість води (2 м.куб)</t>
  </si>
  <si>
    <t>Загальна калькуляція на на промивку 1 метра погонного каналізаційної мережі спеціалізованою гідродинамічною установкою</t>
  </si>
  <si>
    <t>Начальник КП "Чортківське ВУВКГ" ______________ В.М. Гордієнко</t>
  </si>
  <si>
    <t>вартості послуг на промивку 1 метра погонного каналізаційної мережі спеціалізованою гідродинамічною установкою</t>
  </si>
  <si>
    <t>грн. за 1 м.п.</t>
  </si>
  <si>
    <t>на промивку 1 метра погонного каналізаційної мережі спеціалізованою гідродинамічною установкою</t>
  </si>
  <si>
    <t>Норма витрати часу на промивку 10 м.п. трубопроводу - 0,59 год</t>
  </si>
  <si>
    <t>норма часу на 1 м.п. трубопров. - 0,0649 год</t>
  </si>
  <si>
    <t>Нарахування на заробітну плату, 48,24 * 22%</t>
  </si>
  <si>
    <t>* В калькуляцію розцінок не включено надання послуги за межами міста. Для замовників послуги, які знаходяться в інших населених пунктах, додається вартість транспортування з урахуванням відстані до обєкту в дві сторони</t>
  </si>
  <si>
    <t>на виїзд бригади для промивки каналізаційної мережі</t>
  </si>
  <si>
    <t>Сума, грн</t>
  </si>
  <si>
    <t>Статті витрат</t>
  </si>
  <si>
    <t>Паливо: бензин, норма на 100 км - 30л. (на 8 км. - 2,4л.) 2,4л.*24,50 грн. (ціна бензину А92 за 1л. станом на 01.05.2017)</t>
  </si>
  <si>
    <t>Заробітна плата водія автомобіля: 4668,00 : 165,5 = 28,20/год * 0,5год.</t>
  </si>
  <si>
    <t xml:space="preserve">Амортизація машини: 13690,00 : 10р. : 365=3,75/день : 24 год. </t>
  </si>
  <si>
    <t>Головний бухгалтер                              _____________ Г.Я. Махній</t>
  </si>
  <si>
    <t>Мастильні матеріали (100 гр.)(≈30,05 грн. (ціна мастила за 1л. станом на 01.05.2017) * 0,1л)</t>
  </si>
  <si>
    <t>Начальник КП "Чортківське ВУВКГ"  _____________ В.М. Гордієнко</t>
  </si>
  <si>
    <t>Розрахунок основної зарплати</t>
  </si>
  <si>
    <t>Розрахунок додаткової зарплати</t>
  </si>
  <si>
    <t>Розрахунок (станом на 01.02.2018 року)</t>
  </si>
  <si>
    <r>
      <t>3. Витрати на паливо:</t>
    </r>
    <r>
      <rPr>
        <sz val="12"/>
        <color theme="1"/>
        <rFont val="Bookman Old Style"/>
        <family val="1"/>
        <charset val="204"/>
      </rPr>
      <t xml:space="preserve"> </t>
    </r>
    <r>
      <rPr>
        <sz val="10"/>
        <color theme="1"/>
        <rFont val="Bookman Old Style"/>
        <family val="1"/>
        <charset val="204"/>
      </rPr>
      <t xml:space="preserve">бензин, норма витрат на 1 год - 5,758л.*0,0649 год = 0,37л. Ціна бензину А-92 станом на 01.02.2018 = 23,75 грн./л. (0,37*23,75=8,79 грн.) </t>
    </r>
  </si>
  <si>
    <r>
      <t xml:space="preserve">Вартість води </t>
    </r>
    <r>
      <rPr>
        <sz val="10"/>
        <color theme="1"/>
        <rFont val="Bookman Old Style"/>
        <family val="1"/>
        <charset val="204"/>
      </rPr>
      <t>(на промивку 1 м.п. трубопроводу витрата води 2м.куб.*18,57=37,14)</t>
    </r>
  </si>
  <si>
    <t>Х</t>
  </si>
  <si>
    <t>Начальник КП "Чортківське ВУВКГ"  ________________ В.М. Гордієнко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</si>
</sst>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Bookman Old Style"/>
      <family val="1"/>
      <charset val="204"/>
    </font>
    <font>
      <b/>
      <sz val="14"/>
      <color theme="1"/>
      <name val="Bookman Old Style"/>
      <family val="1"/>
      <charset val="204"/>
    </font>
    <font>
      <sz val="12"/>
      <color theme="1"/>
      <name val="Bookman Old Style"/>
      <family val="1"/>
      <charset val="204"/>
    </font>
    <font>
      <sz val="10"/>
      <color theme="1"/>
      <name val="Bookman Old Style"/>
      <family val="1"/>
      <charset val="204"/>
    </font>
    <font>
      <sz val="11"/>
      <color theme="1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2" fontId="3" fillId="0" borderId="1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0" xfId="0" applyBorder="1"/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2" fontId="3" fillId="0" borderId="12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64" fontId="3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1" fontId="3" fillId="0" borderId="22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5" xfId="0" applyFont="1" applyBorder="1" applyAlignment="1">
      <alignment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center" vertical="center" wrapText="1"/>
    </xf>
    <xf numFmtId="2" fontId="1" fillId="0" borderId="3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/>
    <xf numFmtId="0" fontId="5" fillId="0" borderId="0" xfId="0" applyFont="1"/>
    <xf numFmtId="0" fontId="3" fillId="0" borderId="20" xfId="0" applyFont="1" applyBorder="1" applyAlignment="1">
      <alignment vertical="center"/>
    </xf>
    <xf numFmtId="0" fontId="1" fillId="0" borderId="20" xfId="0" applyFont="1" applyBorder="1" applyAlignment="1">
      <alignment vertical="center" wrapText="1"/>
    </xf>
    <xf numFmtId="0" fontId="1" fillId="0" borderId="0" xfId="0" applyFont="1" applyBorder="1" applyAlignment="1"/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wrapText="1"/>
    </xf>
    <xf numFmtId="0" fontId="3" fillId="0" borderId="31" xfId="0" applyFont="1" applyBorder="1" applyAlignment="1">
      <alignment horizontal="left" vertical="center" wrapText="1"/>
    </xf>
    <xf numFmtId="2" fontId="3" fillId="0" borderId="32" xfId="0" applyNumberFormat="1" applyFont="1" applyBorder="1" applyAlignment="1">
      <alignment horizontal="center" vertical="center"/>
    </xf>
    <xf numFmtId="0" fontId="3" fillId="0" borderId="25" xfId="0" applyFont="1" applyBorder="1"/>
    <xf numFmtId="2" fontId="3" fillId="0" borderId="9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/>
    </xf>
    <xf numFmtId="0" fontId="1" fillId="0" borderId="33" xfId="0" applyFont="1" applyBorder="1" applyAlignment="1"/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4"/>
  <sheetViews>
    <sheetView tabSelected="1" workbookViewId="0">
      <selection activeCell="A44" sqref="A44"/>
    </sheetView>
  </sheetViews>
  <sheetFormatPr defaultRowHeight="15"/>
  <cols>
    <col min="1" max="1" width="54" customWidth="1"/>
    <col min="2" max="2" width="8.85546875" customWidth="1"/>
    <col min="3" max="3" width="11.7109375" customWidth="1"/>
    <col min="4" max="4" width="10.85546875" customWidth="1"/>
  </cols>
  <sheetData>
    <row r="1" spans="1:5" ht="18">
      <c r="A1" s="61" t="s">
        <v>63</v>
      </c>
      <c r="B1" s="61"/>
      <c r="C1" s="61"/>
      <c r="D1" s="61"/>
      <c r="E1" s="61"/>
    </row>
    <row r="2" spans="1:5" ht="32.25" customHeight="1">
      <c r="A2" s="73" t="s">
        <v>47</v>
      </c>
      <c r="B2" s="73"/>
      <c r="C2" s="73"/>
      <c r="D2" s="73"/>
      <c r="E2" s="73"/>
    </row>
    <row r="3" spans="1:5" ht="28.5" customHeight="1">
      <c r="A3" s="16" t="s">
        <v>5</v>
      </c>
      <c r="B3" s="63" t="s">
        <v>12</v>
      </c>
      <c r="C3" s="63"/>
    </row>
    <row r="4" spans="1:5" ht="19.5" customHeight="1">
      <c r="A4" s="17" t="s">
        <v>6</v>
      </c>
      <c r="B4" s="64">
        <v>29.41</v>
      </c>
      <c r="C4" s="64"/>
    </row>
    <row r="5" spans="1:5" ht="19.5" customHeight="1">
      <c r="A5" s="17" t="s">
        <v>7</v>
      </c>
      <c r="B5" s="64">
        <v>25.78</v>
      </c>
      <c r="C5" s="64"/>
    </row>
    <row r="6" spans="1:5" s="13" customFormat="1" ht="19.5" customHeight="1">
      <c r="A6" s="14" t="s">
        <v>8</v>
      </c>
      <c r="B6" s="15"/>
      <c r="C6" s="15"/>
    </row>
    <row r="7" spans="1:5" s="13" customFormat="1" ht="19.5" customHeight="1">
      <c r="A7" s="65" t="s">
        <v>48</v>
      </c>
      <c r="B7" s="65"/>
      <c r="C7" s="65"/>
      <c r="D7" s="65"/>
      <c r="E7" s="65"/>
    </row>
    <row r="8" spans="1:5" s="13" customFormat="1" ht="19.5" customHeight="1">
      <c r="A8" s="14" t="s">
        <v>9</v>
      </c>
      <c r="B8" s="14"/>
      <c r="C8" s="14"/>
      <c r="D8" s="21"/>
      <c r="E8" s="21"/>
    </row>
    <row r="9" spans="1:5" s="13" customFormat="1" ht="19.5" customHeight="1">
      <c r="A9" s="65" t="s">
        <v>10</v>
      </c>
      <c r="B9" s="65"/>
      <c r="C9" s="65"/>
      <c r="D9" s="65"/>
      <c r="E9" s="65"/>
    </row>
    <row r="10" spans="1:5" ht="18" customHeight="1" thickBot="1">
      <c r="A10" s="66" t="s">
        <v>11</v>
      </c>
      <c r="B10" s="66"/>
      <c r="C10" s="66"/>
      <c r="D10" s="66"/>
      <c r="E10" s="66"/>
    </row>
    <row r="11" spans="1:5" ht="30.75" customHeight="1" thickBot="1">
      <c r="A11" s="44" t="s">
        <v>0</v>
      </c>
      <c r="B11" s="45" t="s">
        <v>13</v>
      </c>
      <c r="C11" s="46" t="s">
        <v>14</v>
      </c>
      <c r="D11" s="47" t="s">
        <v>32</v>
      </c>
      <c r="E11" s="46" t="s">
        <v>15</v>
      </c>
    </row>
    <row r="12" spans="1:5" ht="19.5" customHeight="1" thickBot="1">
      <c r="A12" s="70" t="s">
        <v>25</v>
      </c>
      <c r="B12" s="71"/>
      <c r="C12" s="71"/>
      <c r="D12" s="71"/>
      <c r="E12" s="72"/>
    </row>
    <row r="13" spans="1:5" ht="18" customHeight="1">
      <c r="A13" s="8" t="s">
        <v>16</v>
      </c>
      <c r="B13" s="26" t="s">
        <v>66</v>
      </c>
      <c r="C13" s="27">
        <v>29.41</v>
      </c>
      <c r="D13" s="20">
        <v>25.78</v>
      </c>
      <c r="E13" s="38" t="s">
        <v>66</v>
      </c>
    </row>
    <row r="14" spans="1:5" ht="18" customHeight="1">
      <c r="A14" s="67" t="s">
        <v>61</v>
      </c>
      <c r="B14" s="68"/>
      <c r="C14" s="68"/>
      <c r="D14" s="68"/>
      <c r="E14" s="69"/>
    </row>
    <row r="15" spans="1:5" ht="17.25" customHeight="1">
      <c r="A15" s="8" t="s">
        <v>49</v>
      </c>
      <c r="B15" s="22">
        <v>6.4899999999999999E-2</v>
      </c>
      <c r="C15" s="18">
        <v>1.91</v>
      </c>
      <c r="D15" s="19">
        <v>1.67</v>
      </c>
      <c r="E15" s="39">
        <f>C15+D15</f>
        <v>3.58</v>
      </c>
    </row>
    <row r="16" spans="1:5" ht="18.75" customHeight="1">
      <c r="A16" s="8" t="s">
        <v>8</v>
      </c>
      <c r="B16" s="2">
        <v>0.5</v>
      </c>
      <c r="C16" s="18">
        <v>14.71</v>
      </c>
      <c r="D16" s="19">
        <v>0</v>
      </c>
      <c r="E16" s="39">
        <f t="shared" ref="E16:E20" si="0">C16+D16</f>
        <v>14.71</v>
      </c>
    </row>
    <row r="17" spans="1:5" ht="18" customHeight="1">
      <c r="A17" s="23" t="s">
        <v>17</v>
      </c>
      <c r="B17" s="2"/>
      <c r="C17" s="24">
        <f>C15+C16</f>
        <v>16.62</v>
      </c>
      <c r="D17" s="24">
        <f>D15+D16</f>
        <v>1.67</v>
      </c>
      <c r="E17" s="40">
        <f t="shared" si="0"/>
        <v>18.29</v>
      </c>
    </row>
    <row r="18" spans="1:5" ht="18" customHeight="1">
      <c r="A18" s="67" t="s">
        <v>62</v>
      </c>
      <c r="B18" s="68"/>
      <c r="C18" s="68"/>
      <c r="D18" s="68"/>
      <c r="E18" s="69"/>
    </row>
    <row r="19" spans="1:5" ht="18" customHeight="1">
      <c r="A19" s="9" t="s">
        <v>18</v>
      </c>
      <c r="B19" s="25">
        <v>4</v>
      </c>
      <c r="C19" s="18">
        <v>0</v>
      </c>
      <c r="D19" s="19">
        <v>7.0000000000000007E-2</v>
      </c>
      <c r="E19" s="39">
        <f t="shared" si="0"/>
        <v>7.0000000000000007E-2</v>
      </c>
    </row>
    <row r="20" spans="1:5" ht="18" customHeight="1">
      <c r="A20" s="10" t="s">
        <v>19</v>
      </c>
      <c r="B20" s="25">
        <v>10</v>
      </c>
      <c r="C20" s="18">
        <v>0</v>
      </c>
      <c r="D20" s="19">
        <v>0.17</v>
      </c>
      <c r="E20" s="39">
        <f t="shared" si="0"/>
        <v>0.17</v>
      </c>
    </row>
    <row r="21" spans="1:5" ht="18" customHeight="1">
      <c r="A21" s="23" t="s">
        <v>15</v>
      </c>
      <c r="B21" s="25"/>
      <c r="C21" s="24">
        <f>C19+C20</f>
        <v>0</v>
      </c>
      <c r="D21" s="24">
        <f>D19+D20</f>
        <v>0.24000000000000002</v>
      </c>
      <c r="E21" s="40">
        <f t="shared" ref="E21:E26" si="1">C21+D21</f>
        <v>0.24000000000000002</v>
      </c>
    </row>
    <row r="22" spans="1:5" ht="18" customHeight="1">
      <c r="A22" s="9" t="s">
        <v>21</v>
      </c>
      <c r="B22" s="25">
        <v>10</v>
      </c>
      <c r="C22" s="18">
        <v>1.66</v>
      </c>
      <c r="D22" s="18">
        <v>0</v>
      </c>
      <c r="E22" s="39">
        <f t="shared" si="1"/>
        <v>1.66</v>
      </c>
    </row>
    <row r="23" spans="1:5" ht="18" customHeight="1">
      <c r="A23" s="9" t="s">
        <v>22</v>
      </c>
      <c r="B23" s="25">
        <v>15</v>
      </c>
      <c r="C23" s="18">
        <v>0</v>
      </c>
      <c r="D23" s="18">
        <v>0.25</v>
      </c>
      <c r="E23" s="39">
        <f t="shared" si="1"/>
        <v>0.25</v>
      </c>
    </row>
    <row r="24" spans="1:5" ht="15.75">
      <c r="A24" s="23" t="s">
        <v>20</v>
      </c>
      <c r="B24" s="2"/>
      <c r="C24" s="24">
        <f>C19+C20+C22+C23</f>
        <v>1.66</v>
      </c>
      <c r="D24" s="24">
        <f>D19+D20+D22+D23</f>
        <v>0.49</v>
      </c>
      <c r="E24" s="40">
        <f t="shared" si="1"/>
        <v>2.15</v>
      </c>
    </row>
    <row r="25" spans="1:5" ht="15.75">
      <c r="A25" s="67" t="s">
        <v>23</v>
      </c>
      <c r="B25" s="68"/>
      <c r="C25" s="68"/>
      <c r="D25" s="68"/>
      <c r="E25" s="69"/>
    </row>
    <row r="26" spans="1:5" ht="15.75">
      <c r="A26" s="23"/>
      <c r="B26" s="25">
        <v>30</v>
      </c>
      <c r="C26" s="24">
        <f>(C17+C24)*30%</f>
        <v>5.484</v>
      </c>
      <c r="D26" s="24">
        <f>(D17+D24)*30%</f>
        <v>0.64800000000000002</v>
      </c>
      <c r="E26" s="40">
        <f t="shared" si="1"/>
        <v>6.1319999999999997</v>
      </c>
    </row>
    <row r="27" spans="1:5" ht="16.5" thickBot="1">
      <c r="A27" s="31" t="s">
        <v>24</v>
      </c>
      <c r="B27" s="29"/>
      <c r="C27" s="30">
        <f>C17+C24+C26</f>
        <v>23.764000000000003</v>
      </c>
      <c r="D27" s="30">
        <f>D17+D24+D26</f>
        <v>2.8080000000000003</v>
      </c>
      <c r="E27" s="41">
        <f t="shared" ref="E27" si="2">C27+D27</f>
        <v>26.572000000000003</v>
      </c>
    </row>
    <row r="28" spans="1:5" ht="31.5" customHeight="1" thickBot="1">
      <c r="A28" s="28" t="s">
        <v>26</v>
      </c>
      <c r="B28" s="32">
        <v>22</v>
      </c>
      <c r="C28" s="32"/>
      <c r="D28" s="32"/>
      <c r="E28" s="33">
        <f>E27*22%</f>
        <v>5.8458400000000008</v>
      </c>
    </row>
    <row r="29" spans="1:5" ht="62.25" customHeight="1" thickBot="1">
      <c r="A29" s="37" t="s">
        <v>64</v>
      </c>
      <c r="B29" s="32"/>
      <c r="C29" s="32"/>
      <c r="D29" s="32"/>
      <c r="E29" s="33">
        <v>8.7899999999999991</v>
      </c>
    </row>
    <row r="30" spans="1:5" ht="16.5" thickBot="1">
      <c r="A30" s="28" t="s">
        <v>28</v>
      </c>
      <c r="B30" s="32">
        <v>6.9</v>
      </c>
      <c r="C30" s="32"/>
      <c r="D30" s="32"/>
      <c r="E30" s="33">
        <v>2.2400000000000002</v>
      </c>
    </row>
    <row r="31" spans="1:5" ht="16.5" thickBot="1">
      <c r="A31" s="28" t="s">
        <v>29</v>
      </c>
      <c r="B31" s="32">
        <v>3.8</v>
      </c>
      <c r="C31" s="32"/>
      <c r="D31" s="32"/>
      <c r="E31" s="33">
        <v>1.23</v>
      </c>
    </row>
    <row r="32" spans="1:5" ht="15.75">
      <c r="A32" s="34" t="s">
        <v>27</v>
      </c>
      <c r="B32" s="35"/>
      <c r="C32" s="36"/>
      <c r="D32" s="35"/>
      <c r="E32" s="42">
        <f>E27+E28+E29+E30+E31</f>
        <v>44.677840000000003</v>
      </c>
    </row>
    <row r="33" spans="1:5" ht="15.75">
      <c r="A33" s="11" t="s">
        <v>1</v>
      </c>
      <c r="B33" s="5"/>
      <c r="C33" s="6"/>
      <c r="D33" s="5"/>
      <c r="E33" s="6">
        <f>(E32*15%)+E32</f>
        <v>51.379516000000002</v>
      </c>
    </row>
    <row r="34" spans="1:5" ht="15.75">
      <c r="A34" s="10" t="s">
        <v>3</v>
      </c>
      <c r="B34" s="2"/>
      <c r="C34" s="3"/>
      <c r="D34" s="2"/>
      <c r="E34" s="3">
        <f>E33*20%</f>
        <v>10.275903200000002</v>
      </c>
    </row>
    <row r="35" spans="1:5" ht="16.5" thickBot="1">
      <c r="A35" s="12" t="s">
        <v>2</v>
      </c>
      <c r="B35" s="4"/>
      <c r="C35" s="7"/>
      <c r="D35" s="4"/>
      <c r="E35" s="7">
        <f>E33+E34</f>
        <v>61.655419200000004</v>
      </c>
    </row>
    <row r="36" spans="1:5" ht="32.25" customHeight="1" thickBot="1">
      <c r="A36" s="43" t="s">
        <v>65</v>
      </c>
      <c r="B36" s="4"/>
      <c r="C36" s="7"/>
      <c r="D36" s="4"/>
      <c r="E36" s="7">
        <v>37.14</v>
      </c>
    </row>
    <row r="37" spans="1:5" ht="15.75" customHeight="1" thickBot="1">
      <c r="A37" s="43" t="s">
        <v>31</v>
      </c>
      <c r="B37" s="4"/>
      <c r="C37" s="7"/>
      <c r="D37" s="4"/>
      <c r="E37" s="7">
        <f>E35+E36</f>
        <v>98.795419199999998</v>
      </c>
    </row>
    <row r="38" spans="1:5" ht="15.75" customHeight="1" thickBot="1">
      <c r="A38" s="77"/>
      <c r="B38" s="78"/>
      <c r="C38" s="78"/>
      <c r="D38" s="78"/>
      <c r="E38" s="78"/>
    </row>
    <row r="39" spans="1:5" ht="21" customHeight="1">
      <c r="A39" s="76" t="s">
        <v>67</v>
      </c>
      <c r="B39" s="76"/>
      <c r="C39" s="76"/>
    </row>
    <row r="40" spans="1:5" ht="16.5" customHeight="1">
      <c r="A40" s="62" t="s">
        <v>4</v>
      </c>
      <c r="B40" s="62"/>
      <c r="C40" s="62"/>
      <c r="D40" s="62"/>
      <c r="E40" s="62"/>
    </row>
    <row r="41" spans="1:5" ht="18">
      <c r="A41" s="1"/>
      <c r="B41" s="1"/>
      <c r="C41" s="1"/>
    </row>
    <row r="42" spans="1:5" ht="18">
      <c r="A42" s="1"/>
      <c r="B42" s="1"/>
      <c r="C42" s="1"/>
    </row>
    <row r="43" spans="1:5" ht="18">
      <c r="A43" s="1"/>
      <c r="B43" s="1"/>
      <c r="C43" s="1"/>
    </row>
    <row r="44" spans="1:5" ht="18">
      <c r="A44" s="1"/>
      <c r="B44" s="1"/>
      <c r="C44" s="1"/>
    </row>
    <row r="45" spans="1:5" ht="18">
      <c r="A45" s="1"/>
      <c r="B45" s="1"/>
      <c r="C45" s="1"/>
    </row>
    <row r="46" spans="1:5" ht="18">
      <c r="A46" s="1"/>
      <c r="B46" s="1"/>
      <c r="C46" s="1"/>
    </row>
    <row r="47" spans="1:5" ht="18">
      <c r="A47" s="1"/>
      <c r="B47" s="1"/>
      <c r="C47" s="1"/>
    </row>
    <row r="48" spans="1:5" ht="18">
      <c r="A48" s="1"/>
      <c r="B48" s="1"/>
      <c r="C48" s="1"/>
    </row>
    <row r="49" spans="1:3" ht="18">
      <c r="A49" s="1"/>
      <c r="B49" s="1"/>
      <c r="C49" s="1"/>
    </row>
    <row r="50" spans="1:3" ht="18">
      <c r="A50" s="1"/>
      <c r="B50" s="1"/>
      <c r="C50" s="1"/>
    </row>
    <row r="51" spans="1:3" ht="18">
      <c r="A51" s="1"/>
      <c r="B51" s="1"/>
      <c r="C51" s="1"/>
    </row>
    <row r="52" spans="1:3" ht="18">
      <c r="A52" s="1"/>
      <c r="B52" s="1"/>
      <c r="C52" s="1"/>
    </row>
    <row r="53" spans="1:3" ht="18">
      <c r="A53" s="1"/>
      <c r="B53" s="1"/>
      <c r="C53" s="1"/>
    </row>
    <row r="54" spans="1:3" ht="18">
      <c r="A54" s="1"/>
      <c r="B54" s="1"/>
      <c r="C54" s="1"/>
    </row>
    <row r="55" spans="1:3" ht="18">
      <c r="A55" s="1"/>
      <c r="B55" s="1"/>
      <c r="C55" s="1"/>
    </row>
    <row r="56" spans="1:3" ht="18">
      <c r="A56" s="1"/>
      <c r="B56" s="1"/>
      <c r="C56" s="1"/>
    </row>
    <row r="57" spans="1:3" ht="18">
      <c r="A57" s="1"/>
      <c r="B57" s="1"/>
      <c r="C57" s="1"/>
    </row>
    <row r="58" spans="1:3" ht="18">
      <c r="A58" s="1"/>
      <c r="B58" s="1"/>
      <c r="C58" s="1"/>
    </row>
    <row r="59" spans="1:3" ht="18">
      <c r="A59" s="1"/>
      <c r="B59" s="1"/>
      <c r="C59" s="1"/>
    </row>
    <row r="60" spans="1:3" ht="18">
      <c r="A60" s="1"/>
      <c r="B60" s="1"/>
      <c r="C60" s="1"/>
    </row>
    <row r="61" spans="1:3" ht="18">
      <c r="A61" s="1"/>
      <c r="B61" s="1"/>
      <c r="C61" s="1"/>
    </row>
    <row r="62" spans="1:3" ht="18">
      <c r="A62" s="1"/>
      <c r="B62" s="1"/>
      <c r="C62" s="1"/>
    </row>
    <row r="63" spans="1:3" ht="18">
      <c r="A63" s="1"/>
      <c r="B63" s="1"/>
      <c r="C63" s="1"/>
    </row>
    <row r="64" spans="1:3" ht="18">
      <c r="A64" s="1"/>
      <c r="B64" s="1"/>
      <c r="C64" s="1"/>
    </row>
    <row r="65" spans="1:3" ht="18">
      <c r="A65" s="1"/>
      <c r="B65" s="1"/>
      <c r="C65" s="1"/>
    </row>
    <row r="66" spans="1:3" ht="18">
      <c r="A66" s="1"/>
      <c r="B66" s="1"/>
      <c r="C66" s="1"/>
    </row>
    <row r="67" spans="1:3" ht="18">
      <c r="A67" s="1"/>
      <c r="B67" s="1"/>
      <c r="C67" s="1"/>
    </row>
    <row r="68" spans="1:3" ht="18">
      <c r="A68" s="1"/>
      <c r="B68" s="1"/>
      <c r="C68" s="1"/>
    </row>
    <row r="69" spans="1:3" ht="18">
      <c r="A69" s="1"/>
      <c r="B69" s="1"/>
      <c r="C69" s="1"/>
    </row>
    <row r="70" spans="1:3" ht="18">
      <c r="A70" s="1"/>
      <c r="B70" s="1"/>
      <c r="C70" s="1"/>
    </row>
    <row r="71" spans="1:3" ht="18">
      <c r="A71" s="1"/>
      <c r="B71" s="1"/>
      <c r="C71" s="1"/>
    </row>
    <row r="72" spans="1:3" ht="18">
      <c r="A72" s="1"/>
      <c r="B72" s="1"/>
      <c r="C72" s="1"/>
    </row>
    <row r="73" spans="1:3" ht="18">
      <c r="A73" s="1"/>
      <c r="B73" s="1"/>
      <c r="C73" s="1"/>
    </row>
    <row r="74" spans="1:3" ht="18">
      <c r="A74" s="1"/>
      <c r="B74" s="1"/>
      <c r="C74" s="1"/>
    </row>
    <row r="75" spans="1:3" ht="18">
      <c r="A75" s="1"/>
      <c r="B75" s="1"/>
      <c r="C75" s="1"/>
    </row>
    <row r="76" spans="1:3" ht="18">
      <c r="A76" s="1"/>
      <c r="B76" s="1"/>
      <c r="C76" s="1"/>
    </row>
    <row r="77" spans="1:3" ht="18">
      <c r="A77" s="1"/>
      <c r="B77" s="1"/>
      <c r="C77" s="1"/>
    </row>
    <row r="78" spans="1:3" ht="18">
      <c r="A78" s="1"/>
      <c r="B78" s="1"/>
      <c r="C78" s="1"/>
    </row>
    <row r="79" spans="1:3" ht="18">
      <c r="A79" s="1"/>
      <c r="B79" s="1"/>
      <c r="C79" s="1"/>
    </row>
    <row r="80" spans="1:3" ht="18">
      <c r="A80" s="1"/>
      <c r="B80" s="1"/>
      <c r="C80" s="1"/>
    </row>
    <row r="81" spans="1:3" ht="18">
      <c r="A81" s="1"/>
      <c r="B81" s="1"/>
      <c r="C81" s="1"/>
    </row>
    <row r="82" spans="1:3" ht="18">
      <c r="A82" s="1"/>
      <c r="B82" s="1"/>
      <c r="C82" s="1"/>
    </row>
    <row r="83" spans="1:3" ht="18">
      <c r="A83" s="1"/>
      <c r="B83" s="1"/>
      <c r="C83" s="1"/>
    </row>
    <row r="84" spans="1:3" ht="18">
      <c r="A84" s="1"/>
      <c r="B84" s="1"/>
      <c r="C84" s="1"/>
    </row>
    <row r="85" spans="1:3" ht="18">
      <c r="A85" s="1"/>
      <c r="B85" s="1"/>
      <c r="C85" s="1"/>
    </row>
    <row r="86" spans="1:3" ht="18">
      <c r="A86" s="1"/>
      <c r="B86" s="1"/>
      <c r="C86" s="1"/>
    </row>
    <row r="87" spans="1:3" ht="18">
      <c r="A87" s="1"/>
      <c r="B87" s="1"/>
      <c r="C87" s="1"/>
    </row>
    <row r="88" spans="1:3" ht="18">
      <c r="A88" s="1"/>
      <c r="B88" s="1"/>
      <c r="C88" s="1"/>
    </row>
    <row r="89" spans="1:3" ht="18">
      <c r="A89" s="1"/>
      <c r="B89" s="1"/>
      <c r="C89" s="1"/>
    </row>
    <row r="90" spans="1:3" ht="18">
      <c r="A90" s="1"/>
      <c r="B90" s="1"/>
      <c r="C90" s="1"/>
    </row>
    <row r="91" spans="1:3" ht="18">
      <c r="A91" s="1"/>
      <c r="B91" s="1"/>
      <c r="C91" s="1"/>
    </row>
    <row r="92" spans="1:3" ht="18">
      <c r="A92" s="1"/>
      <c r="B92" s="1"/>
      <c r="C92" s="1"/>
    </row>
    <row r="93" spans="1:3" ht="18">
      <c r="A93" s="1"/>
      <c r="B93" s="1"/>
      <c r="C93" s="1"/>
    </row>
    <row r="94" spans="1:3" ht="18">
      <c r="A94" s="1"/>
      <c r="B94" s="1"/>
      <c r="C94" s="1"/>
    </row>
    <row r="95" spans="1:3" ht="18">
      <c r="A95" s="1"/>
      <c r="B95" s="1"/>
      <c r="C95" s="1"/>
    </row>
    <row r="96" spans="1:3" ht="18">
      <c r="A96" s="1"/>
      <c r="B96" s="1"/>
      <c r="C96" s="1"/>
    </row>
    <row r="97" spans="1:3" ht="18">
      <c r="A97" s="1"/>
      <c r="B97" s="1"/>
      <c r="C97" s="1"/>
    </row>
    <row r="98" spans="1:3" ht="18">
      <c r="A98" s="1"/>
      <c r="B98" s="1"/>
      <c r="C98" s="1"/>
    </row>
    <row r="99" spans="1:3" ht="18">
      <c r="A99" s="1"/>
      <c r="B99" s="1"/>
      <c r="C99" s="1"/>
    </row>
    <row r="100" spans="1:3" ht="18">
      <c r="A100" s="1"/>
      <c r="B100" s="1"/>
      <c r="C100" s="1"/>
    </row>
    <row r="101" spans="1:3" ht="18">
      <c r="A101" s="1"/>
      <c r="B101" s="1"/>
      <c r="C101" s="1"/>
    </row>
    <row r="102" spans="1:3" ht="18">
      <c r="A102" s="1"/>
      <c r="B102" s="1"/>
      <c r="C102" s="1"/>
    </row>
    <row r="103" spans="1:3" ht="18">
      <c r="A103" s="1"/>
      <c r="B103" s="1"/>
      <c r="C103" s="1"/>
    </row>
    <row r="104" spans="1:3" ht="18">
      <c r="A104" s="1"/>
      <c r="B104" s="1"/>
      <c r="C104" s="1"/>
    </row>
    <row r="105" spans="1:3" ht="18">
      <c r="A105" s="1"/>
      <c r="B105" s="1"/>
      <c r="C105" s="1"/>
    </row>
    <row r="106" spans="1:3" ht="18">
      <c r="A106" s="1"/>
      <c r="B106" s="1"/>
      <c r="C106" s="1"/>
    </row>
    <row r="107" spans="1:3" ht="18">
      <c r="A107" s="1"/>
      <c r="B107" s="1"/>
      <c r="C107" s="1"/>
    </row>
    <row r="108" spans="1:3" ht="18">
      <c r="A108" s="1"/>
      <c r="B108" s="1"/>
      <c r="C108" s="1"/>
    </row>
    <row r="109" spans="1:3" ht="18">
      <c r="A109" s="1"/>
      <c r="B109" s="1"/>
      <c r="C109" s="1"/>
    </row>
    <row r="110" spans="1:3" ht="18">
      <c r="A110" s="1"/>
      <c r="B110" s="1"/>
      <c r="C110" s="1"/>
    </row>
    <row r="111" spans="1:3" ht="18">
      <c r="A111" s="1"/>
      <c r="B111" s="1"/>
      <c r="C111" s="1"/>
    </row>
    <row r="112" spans="1:3" ht="18">
      <c r="A112" s="1"/>
      <c r="B112" s="1"/>
      <c r="C112" s="1"/>
    </row>
    <row r="113" spans="1:3" ht="18">
      <c r="A113" s="1"/>
      <c r="B113" s="1"/>
      <c r="C113" s="1"/>
    </row>
    <row r="114" spans="1:3" ht="18">
      <c r="A114" s="1"/>
      <c r="B114" s="1"/>
      <c r="C114" s="1"/>
    </row>
    <row r="115" spans="1:3" ht="18">
      <c r="A115" s="1"/>
      <c r="B115" s="1"/>
      <c r="C115" s="1"/>
    </row>
    <row r="116" spans="1:3" ht="18">
      <c r="A116" s="1"/>
      <c r="B116" s="1"/>
      <c r="C116" s="1"/>
    </row>
    <row r="117" spans="1:3" ht="18">
      <c r="A117" s="1"/>
      <c r="B117" s="1"/>
      <c r="C117" s="1"/>
    </row>
    <row r="118" spans="1:3" ht="18">
      <c r="A118" s="1"/>
      <c r="B118" s="1"/>
      <c r="C118" s="1"/>
    </row>
    <row r="119" spans="1:3" ht="18">
      <c r="A119" s="1"/>
      <c r="B119" s="1"/>
      <c r="C119" s="1"/>
    </row>
    <row r="120" spans="1:3" ht="18">
      <c r="A120" s="1"/>
      <c r="B120" s="1"/>
      <c r="C120" s="1"/>
    </row>
    <row r="121" spans="1:3" ht="18">
      <c r="A121" s="1"/>
      <c r="B121" s="1"/>
      <c r="C121" s="1"/>
    </row>
    <row r="122" spans="1:3" ht="18">
      <c r="A122" s="1"/>
      <c r="B122" s="1"/>
      <c r="C122" s="1"/>
    </row>
    <row r="123" spans="1:3" ht="18">
      <c r="A123" s="1"/>
      <c r="B123" s="1"/>
      <c r="C123" s="1"/>
    </row>
    <row r="124" spans="1:3" ht="18">
      <c r="A124" s="1"/>
      <c r="B124" s="1"/>
      <c r="C124" s="1"/>
    </row>
    <row r="125" spans="1:3" ht="18">
      <c r="A125" s="1"/>
      <c r="B125" s="1"/>
      <c r="C125" s="1"/>
    </row>
    <row r="126" spans="1:3" ht="18">
      <c r="A126" s="1"/>
      <c r="B126" s="1"/>
      <c r="C126" s="1"/>
    </row>
    <row r="127" spans="1:3" ht="18">
      <c r="A127" s="1"/>
      <c r="B127" s="1"/>
      <c r="C127" s="1"/>
    </row>
    <row r="128" spans="1:3" ht="18">
      <c r="A128" s="1"/>
      <c r="B128" s="1"/>
      <c r="C128" s="1"/>
    </row>
    <row r="129" spans="1:3" ht="18">
      <c r="A129" s="1"/>
      <c r="B129" s="1"/>
      <c r="C129" s="1"/>
    </row>
    <row r="130" spans="1:3" ht="18">
      <c r="A130" s="1"/>
      <c r="B130" s="1"/>
      <c r="C130" s="1"/>
    </row>
    <row r="131" spans="1:3" ht="18">
      <c r="A131" s="1"/>
      <c r="B131" s="1"/>
      <c r="C131" s="1"/>
    </row>
    <row r="132" spans="1:3" ht="18">
      <c r="A132" s="1"/>
      <c r="B132" s="1"/>
      <c r="C132" s="1"/>
    </row>
    <row r="133" spans="1:3" ht="18">
      <c r="A133" s="1"/>
      <c r="B133" s="1"/>
      <c r="C133" s="1"/>
    </row>
    <row r="134" spans="1:3" ht="18">
      <c r="A134" s="1"/>
      <c r="B134" s="1"/>
      <c r="C134" s="1"/>
    </row>
    <row r="135" spans="1:3" ht="18">
      <c r="A135" s="1"/>
      <c r="B135" s="1"/>
      <c r="C135" s="1"/>
    </row>
    <row r="136" spans="1:3" ht="18">
      <c r="A136" s="1"/>
      <c r="B136" s="1"/>
      <c r="C136" s="1"/>
    </row>
    <row r="137" spans="1:3" ht="18">
      <c r="A137" s="1"/>
      <c r="B137" s="1"/>
      <c r="C137" s="1"/>
    </row>
    <row r="138" spans="1:3" ht="18">
      <c r="A138" s="1"/>
      <c r="B138" s="1"/>
      <c r="C138" s="1"/>
    </row>
    <row r="139" spans="1:3" ht="18">
      <c r="A139" s="1"/>
      <c r="B139" s="1"/>
      <c r="C139" s="1"/>
    </row>
    <row r="140" spans="1:3" ht="18">
      <c r="A140" s="1"/>
      <c r="B140" s="1"/>
      <c r="C140" s="1"/>
    </row>
    <row r="141" spans="1:3" ht="18">
      <c r="A141" s="1"/>
      <c r="B141" s="1"/>
      <c r="C141" s="1"/>
    </row>
    <row r="142" spans="1:3" ht="18">
      <c r="A142" s="1"/>
      <c r="B142" s="1"/>
      <c r="C142" s="1"/>
    </row>
    <row r="143" spans="1:3" ht="18">
      <c r="A143" s="1"/>
      <c r="B143" s="1"/>
      <c r="C143" s="1"/>
    </row>
    <row r="144" spans="1:3" ht="18">
      <c r="A144" s="1"/>
      <c r="B144" s="1"/>
      <c r="C144" s="1"/>
    </row>
    <row r="145" spans="1:3" ht="18">
      <c r="A145" s="1"/>
      <c r="B145" s="1"/>
      <c r="C145" s="1"/>
    </row>
    <row r="146" spans="1:3" ht="18">
      <c r="A146" s="1"/>
      <c r="B146" s="1"/>
      <c r="C146" s="1"/>
    </row>
    <row r="147" spans="1:3" ht="18">
      <c r="A147" s="1"/>
      <c r="B147" s="1"/>
      <c r="C147" s="1"/>
    </row>
    <row r="148" spans="1:3" ht="18">
      <c r="A148" s="1"/>
      <c r="B148" s="1"/>
      <c r="C148" s="1"/>
    </row>
    <row r="149" spans="1:3" ht="18">
      <c r="A149" s="1"/>
      <c r="B149" s="1"/>
      <c r="C149" s="1"/>
    </row>
    <row r="150" spans="1:3" ht="18">
      <c r="A150" s="1"/>
      <c r="B150" s="1"/>
      <c r="C150" s="1"/>
    </row>
    <row r="151" spans="1:3" ht="18">
      <c r="A151" s="1"/>
      <c r="B151" s="1"/>
      <c r="C151" s="1"/>
    </row>
    <row r="152" spans="1:3" ht="18">
      <c r="A152" s="1"/>
      <c r="B152" s="1"/>
      <c r="C152" s="1"/>
    </row>
    <row r="153" spans="1:3" ht="18">
      <c r="A153" s="1"/>
      <c r="B153" s="1"/>
      <c r="C153" s="1"/>
    </row>
    <row r="154" spans="1:3" ht="18">
      <c r="A154" s="1"/>
      <c r="B154" s="1"/>
      <c r="C154" s="1"/>
    </row>
    <row r="155" spans="1:3" ht="18">
      <c r="A155" s="1"/>
      <c r="B155" s="1"/>
      <c r="C155" s="1"/>
    </row>
    <row r="156" spans="1:3" ht="18">
      <c r="A156" s="1"/>
      <c r="B156" s="1"/>
      <c r="C156" s="1"/>
    </row>
    <row r="157" spans="1:3" ht="18">
      <c r="A157" s="1"/>
      <c r="B157" s="1"/>
      <c r="C157" s="1"/>
    </row>
    <row r="158" spans="1:3" ht="18">
      <c r="A158" s="1"/>
      <c r="B158" s="1"/>
      <c r="C158" s="1"/>
    </row>
    <row r="159" spans="1:3" ht="18">
      <c r="A159" s="1"/>
      <c r="B159" s="1"/>
      <c r="C159" s="1"/>
    </row>
    <row r="160" spans="1:3" ht="18">
      <c r="A160" s="1"/>
      <c r="B160" s="1"/>
      <c r="C160" s="1"/>
    </row>
    <row r="161" spans="1:3" ht="18">
      <c r="A161" s="1"/>
      <c r="B161" s="1"/>
      <c r="C161" s="1"/>
    </row>
    <row r="162" spans="1:3" ht="18">
      <c r="A162" s="1"/>
      <c r="B162" s="1"/>
      <c r="C162" s="1"/>
    </row>
    <row r="163" spans="1:3" ht="18">
      <c r="A163" s="1"/>
      <c r="B163" s="1"/>
      <c r="C163" s="1"/>
    </row>
    <row r="164" spans="1:3" ht="18">
      <c r="A164" s="1"/>
      <c r="B164" s="1"/>
      <c r="C164" s="1"/>
    </row>
    <row r="165" spans="1:3" ht="18">
      <c r="A165" s="1"/>
      <c r="B165" s="1"/>
      <c r="C165" s="1"/>
    </row>
    <row r="166" spans="1:3" ht="18">
      <c r="A166" s="1"/>
      <c r="B166" s="1"/>
      <c r="C166" s="1"/>
    </row>
    <row r="167" spans="1:3" ht="18">
      <c r="A167" s="1"/>
      <c r="B167" s="1"/>
      <c r="C167" s="1"/>
    </row>
    <row r="168" spans="1:3" ht="18">
      <c r="A168" s="1"/>
      <c r="B168" s="1"/>
      <c r="C168" s="1"/>
    </row>
    <row r="169" spans="1:3" ht="18">
      <c r="A169" s="1"/>
      <c r="B169" s="1"/>
      <c r="C169" s="1"/>
    </row>
    <row r="170" spans="1:3" ht="18">
      <c r="A170" s="1"/>
      <c r="B170" s="1"/>
      <c r="C170" s="1"/>
    </row>
    <row r="171" spans="1:3" ht="18">
      <c r="A171" s="1"/>
      <c r="B171" s="1"/>
      <c r="C171" s="1"/>
    </row>
    <row r="172" spans="1:3" ht="18">
      <c r="A172" s="1"/>
      <c r="B172" s="1"/>
      <c r="C172" s="1"/>
    </row>
    <row r="173" spans="1:3" ht="18">
      <c r="A173" s="1"/>
      <c r="B173" s="1"/>
      <c r="C173" s="1"/>
    </row>
    <row r="174" spans="1:3" ht="18">
      <c r="A174" s="1"/>
      <c r="B174" s="1"/>
      <c r="C174" s="1"/>
    </row>
    <row r="175" spans="1:3" ht="18">
      <c r="A175" s="1"/>
      <c r="B175" s="1"/>
      <c r="C175" s="1"/>
    </row>
    <row r="176" spans="1:3" ht="18">
      <c r="A176" s="1"/>
      <c r="B176" s="1"/>
      <c r="C176" s="1"/>
    </row>
    <row r="177" spans="1:3" ht="18">
      <c r="A177" s="1"/>
      <c r="B177" s="1"/>
      <c r="C177" s="1"/>
    </row>
    <row r="178" spans="1:3" ht="18">
      <c r="A178" s="1"/>
      <c r="B178" s="1"/>
      <c r="C178" s="1"/>
    </row>
    <row r="179" spans="1:3" ht="18">
      <c r="A179" s="1"/>
      <c r="B179" s="1"/>
      <c r="C179" s="1"/>
    </row>
    <row r="180" spans="1:3" ht="18">
      <c r="A180" s="1"/>
      <c r="B180" s="1"/>
      <c r="C180" s="1"/>
    </row>
    <row r="181" spans="1:3" ht="18">
      <c r="A181" s="1"/>
      <c r="B181" s="1"/>
      <c r="C181" s="1"/>
    </row>
    <row r="182" spans="1:3" ht="18">
      <c r="A182" s="1"/>
      <c r="B182" s="1"/>
      <c r="C182" s="1"/>
    </row>
    <row r="183" spans="1:3" ht="18">
      <c r="A183" s="1"/>
      <c r="B183" s="1"/>
      <c r="C183" s="1"/>
    </row>
    <row r="184" spans="1:3" ht="18">
      <c r="A184" s="1"/>
      <c r="B184" s="1"/>
      <c r="C184" s="1"/>
    </row>
    <row r="185" spans="1:3" ht="18">
      <c r="A185" s="1"/>
      <c r="B185" s="1"/>
      <c r="C185" s="1"/>
    </row>
    <row r="186" spans="1:3" ht="18">
      <c r="A186" s="1"/>
      <c r="B186" s="1"/>
      <c r="C186" s="1"/>
    </row>
    <row r="187" spans="1:3" ht="18">
      <c r="A187" s="1"/>
      <c r="B187" s="1"/>
      <c r="C187" s="1"/>
    </row>
    <row r="188" spans="1:3" ht="18">
      <c r="A188" s="1"/>
      <c r="B188" s="1"/>
      <c r="C188" s="1"/>
    </row>
    <row r="189" spans="1:3" ht="18">
      <c r="A189" s="1"/>
      <c r="B189" s="1"/>
      <c r="C189" s="1"/>
    </row>
    <row r="190" spans="1:3" ht="18">
      <c r="A190" s="1"/>
      <c r="B190" s="1"/>
      <c r="C190" s="1"/>
    </row>
    <row r="191" spans="1:3" ht="18">
      <c r="A191" s="1"/>
      <c r="B191" s="1"/>
      <c r="C191" s="1"/>
    </row>
    <row r="192" spans="1:3" ht="18">
      <c r="A192" s="1"/>
      <c r="B192" s="1"/>
      <c r="C192" s="1"/>
    </row>
    <row r="193" spans="1:3" ht="18">
      <c r="A193" s="1"/>
      <c r="B193" s="1"/>
      <c r="C193" s="1"/>
    </row>
    <row r="194" spans="1:3" ht="18">
      <c r="A194" s="1"/>
      <c r="B194" s="1"/>
      <c r="C194" s="1"/>
    </row>
    <row r="195" spans="1:3" ht="18">
      <c r="A195" s="1"/>
      <c r="B195" s="1"/>
      <c r="C195" s="1"/>
    </row>
    <row r="196" spans="1:3" ht="18">
      <c r="A196" s="1"/>
      <c r="B196" s="1"/>
      <c r="C196" s="1"/>
    </row>
    <row r="197" spans="1:3" ht="18">
      <c r="A197" s="1"/>
      <c r="B197" s="1"/>
      <c r="C197" s="1"/>
    </row>
    <row r="198" spans="1:3" ht="18">
      <c r="A198" s="1"/>
      <c r="B198" s="1"/>
      <c r="C198" s="1"/>
    </row>
    <row r="199" spans="1:3" ht="18">
      <c r="A199" s="1"/>
      <c r="B199" s="1"/>
      <c r="C199" s="1"/>
    </row>
    <row r="200" spans="1:3" ht="18">
      <c r="A200" s="1"/>
      <c r="B200" s="1"/>
      <c r="C200" s="1"/>
    </row>
    <row r="201" spans="1:3" ht="18">
      <c r="A201" s="1"/>
      <c r="B201" s="1"/>
      <c r="C201" s="1"/>
    </row>
    <row r="202" spans="1:3" ht="18">
      <c r="A202" s="1"/>
      <c r="B202" s="1"/>
      <c r="C202" s="1"/>
    </row>
    <row r="203" spans="1:3" ht="18">
      <c r="A203" s="1"/>
      <c r="B203" s="1"/>
      <c r="C203" s="1"/>
    </row>
    <row r="204" spans="1:3" ht="18">
      <c r="A204" s="1"/>
      <c r="B204" s="1"/>
      <c r="C204" s="1"/>
    </row>
  </sheetData>
  <mergeCells count="13">
    <mergeCell ref="A1:E1"/>
    <mergeCell ref="A40:E40"/>
    <mergeCell ref="B3:C3"/>
    <mergeCell ref="B4:C4"/>
    <mergeCell ref="B5:C5"/>
    <mergeCell ref="A7:E7"/>
    <mergeCell ref="A9:E9"/>
    <mergeCell ref="A10:E10"/>
    <mergeCell ref="A14:E14"/>
    <mergeCell ref="A18:E18"/>
    <mergeCell ref="A25:E25"/>
    <mergeCell ref="A12:E12"/>
    <mergeCell ref="A2:E2"/>
  </mergeCells>
  <pageMargins left="0.56000000000000005" right="0.28000000000000003" top="0.31" bottom="0.22" header="0.3" footer="0.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A17" sqref="A17"/>
    </sheetView>
  </sheetViews>
  <sheetFormatPr defaultRowHeight="15"/>
  <cols>
    <col min="1" max="1" width="66.7109375" customWidth="1"/>
    <col min="2" max="2" width="14.42578125" customWidth="1"/>
    <col min="3" max="3" width="16" customWidth="1"/>
    <col min="4" max="4" width="14" customWidth="1"/>
    <col min="5" max="5" width="13.7109375" customWidth="1"/>
  </cols>
  <sheetData>
    <row r="1" spans="1:5" ht="18">
      <c r="A1" s="61" t="s">
        <v>33</v>
      </c>
      <c r="B1" s="61"/>
      <c r="C1" s="49"/>
      <c r="D1" s="49"/>
      <c r="E1" s="49"/>
    </row>
    <row r="2" spans="1:5" ht="45" customHeight="1">
      <c r="A2" s="73" t="s">
        <v>45</v>
      </c>
      <c r="B2" s="73"/>
      <c r="C2" s="48"/>
      <c r="D2" s="48"/>
      <c r="E2" s="48"/>
    </row>
    <row r="3" spans="1:5" ht="15.75" thickBot="1">
      <c r="B3" s="50" t="s">
        <v>46</v>
      </c>
    </row>
    <row r="4" spans="1:5" ht="15.75" thickBot="1">
      <c r="A4" s="44" t="s">
        <v>34</v>
      </c>
      <c r="B4" s="46" t="s">
        <v>35</v>
      </c>
    </row>
    <row r="5" spans="1:5" ht="16.5" thickBot="1">
      <c r="A5" s="58" t="s">
        <v>25</v>
      </c>
      <c r="B5" s="59">
        <v>25.26</v>
      </c>
    </row>
    <row r="6" spans="1:5" ht="16.5" thickBot="1">
      <c r="A6" s="51" t="s">
        <v>26</v>
      </c>
      <c r="B6" s="59">
        <v>5.56</v>
      </c>
    </row>
    <row r="7" spans="1:5" ht="16.5" thickBot="1">
      <c r="A7" s="51" t="s">
        <v>36</v>
      </c>
      <c r="B7" s="59">
        <v>9.16</v>
      </c>
    </row>
    <row r="8" spans="1:5" ht="16.5" thickBot="1">
      <c r="A8" s="51" t="s">
        <v>37</v>
      </c>
      <c r="B8" s="59">
        <v>2.12</v>
      </c>
    </row>
    <row r="9" spans="1:5" ht="16.5" thickBot="1">
      <c r="A9" s="51" t="s">
        <v>29</v>
      </c>
      <c r="B9" s="59">
        <v>1.17</v>
      </c>
    </row>
    <row r="10" spans="1:5" ht="16.5" thickBot="1">
      <c r="A10" s="51" t="s">
        <v>30</v>
      </c>
      <c r="B10" s="59">
        <v>6.49</v>
      </c>
    </row>
    <row r="11" spans="1:5" ht="16.5" thickBot="1">
      <c r="A11" s="28" t="s">
        <v>38</v>
      </c>
      <c r="B11" s="60">
        <f>SUM(B5:B10)</f>
        <v>49.760000000000005</v>
      </c>
    </row>
    <row r="12" spans="1:5" ht="16.5" thickBot="1">
      <c r="A12" s="51" t="s">
        <v>39</v>
      </c>
      <c r="B12" s="59">
        <v>49.76</v>
      </c>
    </row>
    <row r="13" spans="1:5" ht="16.5" thickBot="1">
      <c r="A13" s="51" t="s">
        <v>40</v>
      </c>
      <c r="B13" s="59">
        <f>B12*20%</f>
        <v>9.952</v>
      </c>
    </row>
    <row r="14" spans="1:5" ht="16.5" thickBot="1">
      <c r="A14" s="28" t="s">
        <v>41</v>
      </c>
      <c r="B14" s="60">
        <f>B12+B13</f>
        <v>59.711999999999996</v>
      </c>
    </row>
    <row r="15" spans="1:5" ht="16.5" thickBot="1">
      <c r="A15" s="51" t="s">
        <v>42</v>
      </c>
      <c r="B15" s="59">
        <v>22.92</v>
      </c>
    </row>
    <row r="16" spans="1:5" ht="51.75" customHeight="1" thickBot="1">
      <c r="A16" s="52" t="s">
        <v>43</v>
      </c>
      <c r="B16" s="60">
        <f>B14+B15</f>
        <v>82.632000000000005</v>
      </c>
    </row>
    <row r="18" spans="1:5" ht="15.75">
      <c r="A18" s="53" t="s">
        <v>44</v>
      </c>
      <c r="B18" s="53"/>
      <c r="C18" s="53"/>
      <c r="D18" s="53"/>
      <c r="E18" s="53"/>
    </row>
  </sheetData>
  <mergeCells count="2">
    <mergeCell ref="A2:B2"/>
    <mergeCell ref="A1:B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E10" sqref="E10"/>
    </sheetView>
  </sheetViews>
  <sheetFormatPr defaultRowHeight="15"/>
  <cols>
    <col min="1" max="1" width="75.42578125" customWidth="1"/>
    <col min="2" max="2" width="13.28515625" customWidth="1"/>
  </cols>
  <sheetData>
    <row r="1" spans="1:2" ht="18">
      <c r="A1" s="61" t="s">
        <v>33</v>
      </c>
      <c r="B1" s="61"/>
    </row>
    <row r="2" spans="1:2" ht="16.5" thickBot="1">
      <c r="A2" s="75" t="s">
        <v>52</v>
      </c>
      <c r="B2" s="75"/>
    </row>
    <row r="3" spans="1:2" ht="16.5" thickBot="1">
      <c r="A3" s="54" t="s">
        <v>54</v>
      </c>
      <c r="B3" s="55" t="s">
        <v>53</v>
      </c>
    </row>
    <row r="4" spans="1:2" ht="48" customHeight="1">
      <c r="A4" s="56" t="s">
        <v>55</v>
      </c>
      <c r="B4" s="57">
        <v>58.8</v>
      </c>
    </row>
    <row r="5" spans="1:2" ht="43.5" customHeight="1">
      <c r="A5" s="8" t="s">
        <v>59</v>
      </c>
      <c r="B5" s="3">
        <v>3.0049999999999999</v>
      </c>
    </row>
    <row r="6" spans="1:2" ht="34.5" customHeight="1">
      <c r="A6" s="9" t="s">
        <v>56</v>
      </c>
      <c r="B6" s="3">
        <v>14.1</v>
      </c>
    </row>
    <row r="7" spans="1:2" ht="15.75">
      <c r="A7" s="10" t="s">
        <v>50</v>
      </c>
      <c r="B7" s="3">
        <f>B6*22%</f>
        <v>3.1019999999999999</v>
      </c>
    </row>
    <row r="8" spans="1:2" ht="23.25" customHeight="1">
      <c r="A8" s="9" t="s">
        <v>57</v>
      </c>
      <c r="B8" s="3">
        <v>0.16</v>
      </c>
    </row>
    <row r="9" spans="1:2" ht="15.75">
      <c r="A9" s="11" t="s">
        <v>1</v>
      </c>
      <c r="B9" s="6">
        <f>SUM(B4:B8)</f>
        <v>79.167000000000002</v>
      </c>
    </row>
    <row r="10" spans="1:2" ht="15.75">
      <c r="A10" s="10" t="s">
        <v>3</v>
      </c>
      <c r="B10" s="3">
        <f>B9*20%</f>
        <v>15.833400000000001</v>
      </c>
    </row>
    <row r="11" spans="1:2" ht="16.5" thickBot="1">
      <c r="A11" s="12" t="s">
        <v>2</v>
      </c>
      <c r="B11" s="7">
        <f>B9+B10</f>
        <v>95.000399999999999</v>
      </c>
    </row>
    <row r="12" spans="1:2" ht="18">
      <c r="A12" s="1"/>
      <c r="B12" s="1"/>
    </row>
    <row r="13" spans="1:2" ht="72.75" customHeight="1">
      <c r="A13" s="74" t="s">
        <v>51</v>
      </c>
      <c r="B13" s="74"/>
    </row>
    <row r="14" spans="1:2" ht="18">
      <c r="A14" s="1"/>
      <c r="B14" s="1"/>
    </row>
    <row r="15" spans="1:2" ht="18">
      <c r="A15" s="1"/>
      <c r="B15" s="1"/>
    </row>
    <row r="16" spans="1:2" ht="15.75">
      <c r="A16" s="62" t="s">
        <v>60</v>
      </c>
      <c r="B16" s="62"/>
    </row>
    <row r="17" spans="1:2" ht="15.75">
      <c r="A17" s="62" t="s">
        <v>58</v>
      </c>
      <c r="B17" s="62"/>
    </row>
  </sheetData>
  <mergeCells count="5">
    <mergeCell ref="A1:B1"/>
    <mergeCell ref="A13:B13"/>
    <mergeCell ref="A16:B16"/>
    <mergeCell ref="A17:B17"/>
    <mergeCell ref="A2:B2"/>
  </mergeCells>
  <pageMargins left="0.7" right="0.34" top="0.49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Розрахунок</vt:lpstr>
      <vt:lpstr>Калькуляція</vt:lpstr>
      <vt:lpstr>Виїзд бригади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Buhgalteriya VUVKG</dc:creator>
  <cp:lastModifiedBy>Buhgalteriya VUVKG</cp:lastModifiedBy>
  <cp:lastPrinted>2018-02-09T10:49:15Z</cp:lastPrinted>
  <dcterms:created xsi:type="dcterms:W3CDTF">2017-04-26T13:11:38Z</dcterms:created>
  <dcterms:modified xsi:type="dcterms:W3CDTF">2018-02-09T10:50:29Z</dcterms:modified>
</cp:coreProperties>
</file>