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'Лист1'!$A$1:$J$69</definedName>
  </definedNames>
  <calcPr fullCalcOnLoad="1"/>
</workbook>
</file>

<file path=xl/sharedStrings.xml><?xml version="1.0" encoding="utf-8"?>
<sst xmlns="http://schemas.openxmlformats.org/spreadsheetml/2006/main" count="107" uniqueCount="91">
  <si>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</si>
  <si>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</si>
  <si>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</si>
  <si>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</si>
  <si>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Всього</t>
  </si>
  <si>
    <t>Капітальні видатки</t>
  </si>
  <si>
    <t>01</t>
  </si>
  <si>
    <t>Чортківська міська рада</t>
  </si>
  <si>
    <t>Назва об`єктів відповідно до проектно-кошторисної документації,  тощо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</si>
  <si>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</si>
  <si>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</si>
  <si>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</si>
  <si>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Обсяг видатків на рік</t>
  </si>
  <si>
    <t>"+", "-"</t>
  </si>
  <si>
    <t>10</t>
  </si>
  <si>
    <t>Затверджено  з врахуванням змін</t>
  </si>
  <si>
    <t>070201</t>
  </si>
  <si>
    <t>0921</t>
  </si>
  <si>
    <t>Загальноосвітні школи ( в т.ч. школа-дитячий садок, інтернат при школі), спеціалізовані школи, ліцеї,гімназії, колегіуми</t>
  </si>
  <si>
    <t>до рішення сесії міської ради</t>
  </si>
  <si>
    <t>Секретар міської ради</t>
  </si>
  <si>
    <t>Я.П.ДЗИНДРА</t>
  </si>
  <si>
    <t>придбання обладнання і предметів довгострокового користування</t>
  </si>
  <si>
    <t>капітальний ремонт інших об'ктів</t>
  </si>
  <si>
    <t>100203</t>
  </si>
  <si>
    <t>0620</t>
  </si>
  <si>
    <t>Благоустрій міст, сіл, селищ</t>
  </si>
  <si>
    <t>Капітальний ремонт вулиць м.Чортків:</t>
  </si>
  <si>
    <t>вул.С.Бандери</t>
  </si>
  <si>
    <t>вул.Заводська</t>
  </si>
  <si>
    <t>вул.Шептицького</t>
  </si>
  <si>
    <t>Капітальний ремонт сцени в парку культури і відпочинку</t>
  </si>
  <si>
    <t>Електричні мережі вуличного освітлення в м.Чортків</t>
  </si>
  <si>
    <t>ВСЬОГО</t>
  </si>
  <si>
    <t>Додаток 1</t>
  </si>
  <si>
    <t>Лотки водовідвідні</t>
  </si>
  <si>
    <t>Управління  освіти, молоді та спорту Чортківської міської ради</t>
  </si>
  <si>
    <t>Зміни до переліку об`єктів, видатки на які у 2016 році будуть проводитися за рахунок коштів бюджету розвитку</t>
  </si>
  <si>
    <t>Пішохідна доріжка від площі Героїв Євромайдану до вулиці Тараса Шевченка</t>
  </si>
  <si>
    <t>Примикання до вулиці Тараса Шевченка</t>
  </si>
  <si>
    <t>Громадська вбиральня</t>
  </si>
  <si>
    <t>100202</t>
  </si>
  <si>
    <t>Водопровідно-каналізаційне господарство</t>
  </si>
  <si>
    <t xml:space="preserve">Насосний агрегат з електродвигуном на водозабір "Новий" </t>
  </si>
  <si>
    <t>Станція керування насосним агрегатом</t>
  </si>
  <si>
    <t>Придбання дитячих майданчиків</t>
  </si>
  <si>
    <t>Трасошукач SR - 24</t>
  </si>
  <si>
    <t>Лінійний передатчик ST - 510</t>
  </si>
  <si>
    <t>Установка повірочна переносна</t>
  </si>
  <si>
    <t>Екскаватор БОРЕКС</t>
  </si>
  <si>
    <t>Двигун</t>
  </si>
  <si>
    <t>Проектно-кошторисна документація по обстеженні очисних споруд м.Чортків</t>
  </si>
  <si>
    <t>видання, придбання, зберігання і доставка підручників</t>
  </si>
  <si>
    <t>010116</t>
  </si>
  <si>
    <t>0111</t>
  </si>
  <si>
    <t>Органи місцевого самоврядування</t>
  </si>
  <si>
    <t>капітальний ремонт приміщень міської ради</t>
  </si>
  <si>
    <t>24</t>
  </si>
  <si>
    <t>Відділ культури, туризму, націнальностей та релігії</t>
  </si>
  <si>
    <t>Придбання трактора МТЗ</t>
  </si>
  <si>
    <t>Утримання апарату управління</t>
  </si>
  <si>
    <t>Насоси високого тиску</t>
  </si>
  <si>
    <t>Пішохідна доріжка від площі Героїв Євромайдану до вулиці Церковна</t>
  </si>
  <si>
    <t>Майданчик в парку культури</t>
  </si>
  <si>
    <t>Вулиця Пітушевського</t>
  </si>
  <si>
    <t>Мотокоси</t>
  </si>
  <si>
    <t>Придбання піднавісу металічного на автозупинку "Синяково"</t>
  </si>
  <si>
    <t>Фонтанний комплекс</t>
  </si>
  <si>
    <t>Реконструкція насосних станцій 1-го підйому НС "Біла Кам'яна", НС "Стара Біла"</t>
  </si>
  <si>
    <t>Вулиця Шевченка, Коновальця (тротуар)</t>
  </si>
  <si>
    <t>Капітальний ремонт покрівлі КНС "Парк"</t>
  </si>
  <si>
    <t>Запасні частини</t>
  </si>
  <si>
    <t>110502</t>
  </si>
  <si>
    <t>0829</t>
  </si>
  <si>
    <t>Інші культурно-освітні заклади та заходи</t>
  </si>
  <si>
    <t>15</t>
  </si>
  <si>
    <t>Управління соціального захисту населення, сім"ї та праці Чортківської міської ради</t>
  </si>
  <si>
    <t>Проектно-кошторисна документація на капітальний ремонт прибудинкових територій (Незалежності 61,63,67 та Коновальця 1)</t>
  </si>
  <si>
    <t>Зварювальний апарат "Оптіма 231"</t>
  </si>
  <si>
    <t>Мотокоси, кущоріз</t>
  </si>
  <si>
    <t>Лічильники обліку води</t>
  </si>
  <si>
    <t>Відбійний молоток</t>
  </si>
  <si>
    <t>Бензоріз</t>
  </si>
  <si>
    <t>070101</t>
  </si>
  <si>
    <t>0910</t>
  </si>
  <si>
    <t>Дошкільні заклади освіти</t>
  </si>
  <si>
    <t>реконструкція та реставрація інших об'єктів</t>
  </si>
  <si>
    <t>від 08 листопада 2016 року № 401</t>
  </si>
  <si>
    <t>070301</t>
  </si>
  <si>
    <t>0922</t>
  </si>
  <si>
    <t>Загальноосвітні школи-інтернати, загальноосвітні санаторні школи-інтернати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</si>
</sst>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workbookViewId="0" topLeftCell="A48">
      <selection activeCell="I54" sqref="I54"/>
    </sheetView>
  </sheetViews>
  <sheetFormatPr defaultColWidth="9.00390625" defaultRowHeight="12.75"/>
  <cols>
    <col min="1" max="1" width="11.125" style="0" customWidth="1"/>
    <col min="2" max="2" width="12.625" style="0" customWidth="1"/>
    <col min="3" max="3" width="42.125" style="0" customWidth="1"/>
    <col min="4" max="4" width="54.75390625" style="0" customWidth="1"/>
    <col min="5" max="7" width="10.75390625" style="0" customWidth="1"/>
    <col min="8" max="8" width="16.25390625" style="0" customWidth="1"/>
    <col min="9" max="9" width="15.25390625" style="0" customWidth="1"/>
    <col min="10" max="10" width="16.25390625" style="0" customWidth="1"/>
  </cols>
  <sheetData>
    <row r="1" spans="1:11" ht="15.75">
      <c r="A1" s="1"/>
      <c r="B1" s="1"/>
      <c r="C1" s="1"/>
      <c r="D1" s="1"/>
      <c r="E1" s="1"/>
      <c r="H1" s="45" t="s">
        <v>34</v>
      </c>
      <c r="I1" s="45"/>
      <c r="J1" s="45"/>
      <c r="K1" s="1"/>
    </row>
    <row r="2" spans="1:11" ht="15.75">
      <c r="A2" s="1"/>
      <c r="B2" s="1"/>
      <c r="C2" s="1"/>
      <c r="D2" s="1"/>
      <c r="E2" s="1"/>
      <c r="H2" s="45" t="s">
        <v>19</v>
      </c>
      <c r="I2" s="45"/>
      <c r="J2" s="45"/>
      <c r="K2" s="1"/>
    </row>
    <row r="3" spans="1:11" ht="15.75">
      <c r="A3" s="1"/>
      <c r="B3" s="1"/>
      <c r="C3" s="1"/>
      <c r="D3" s="1"/>
      <c r="E3" s="1"/>
      <c r="H3" s="45" t="s">
        <v>87</v>
      </c>
      <c r="I3" s="45"/>
      <c r="J3" s="45"/>
      <c r="K3" s="2"/>
    </row>
    <row r="4" spans="1:11" ht="45" customHeight="1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1"/>
    </row>
    <row r="5" spans="1:11" ht="21.75" customHeight="1">
      <c r="A5" s="1"/>
      <c r="B5" s="1"/>
      <c r="C5" s="1"/>
      <c r="D5" s="1"/>
      <c r="E5" s="1"/>
      <c r="F5" s="1"/>
      <c r="G5" s="1"/>
      <c r="I5" s="3"/>
      <c r="J5" s="3" t="s">
        <v>3</v>
      </c>
      <c r="K5" s="1"/>
    </row>
    <row r="6" spans="1:11" ht="71.25" customHeight="1">
      <c r="A6" s="43" t="s">
        <v>10</v>
      </c>
      <c r="B6" s="43" t="s">
        <v>11</v>
      </c>
      <c r="C6" s="46" t="s">
        <v>9</v>
      </c>
      <c r="D6" s="54" t="s">
        <v>8</v>
      </c>
      <c r="E6" s="52" t="s">
        <v>0</v>
      </c>
      <c r="F6" s="52" t="s">
        <v>1</v>
      </c>
      <c r="G6" s="52" t="s">
        <v>2</v>
      </c>
      <c r="H6" s="48" t="s">
        <v>12</v>
      </c>
      <c r="I6" s="49"/>
      <c r="J6" s="50"/>
      <c r="K6" s="1"/>
    </row>
    <row r="7" spans="1:11" ht="81" customHeight="1">
      <c r="A7" s="44"/>
      <c r="B7" s="44"/>
      <c r="C7" s="47"/>
      <c r="D7" s="54"/>
      <c r="E7" s="52"/>
      <c r="F7" s="52"/>
      <c r="G7" s="52"/>
      <c r="H7" s="6" t="s">
        <v>15</v>
      </c>
      <c r="I7" s="6" t="s">
        <v>13</v>
      </c>
      <c r="J7" s="6" t="s">
        <v>4</v>
      </c>
      <c r="K7" s="1"/>
    </row>
    <row r="8" spans="1:11" s="4" customFormat="1" ht="18.75">
      <c r="A8" s="8" t="s">
        <v>6</v>
      </c>
      <c r="B8" s="11"/>
      <c r="C8" s="9" t="s">
        <v>7</v>
      </c>
      <c r="D8" s="10"/>
      <c r="E8" s="12"/>
      <c r="F8" s="13"/>
      <c r="G8" s="13"/>
      <c r="H8" s="12"/>
      <c r="I8" s="34">
        <f>I9+I12+I29</f>
        <v>686000</v>
      </c>
      <c r="J8" s="12"/>
      <c r="K8" s="5"/>
    </row>
    <row r="9" spans="1:11" s="4" customFormat="1" ht="36" customHeight="1">
      <c r="A9" s="8" t="s">
        <v>53</v>
      </c>
      <c r="B9" s="26" t="s">
        <v>54</v>
      </c>
      <c r="C9" s="9" t="s">
        <v>55</v>
      </c>
      <c r="D9" s="9" t="s">
        <v>5</v>
      </c>
      <c r="E9" s="9"/>
      <c r="F9" s="10"/>
      <c r="G9" s="10"/>
      <c r="H9" s="34">
        <f>H10+H11</f>
        <v>768870</v>
      </c>
      <c r="I9" s="34">
        <f>I10+I11</f>
        <v>717400</v>
      </c>
      <c r="J9" s="34">
        <f>J10+J11</f>
        <v>1486270</v>
      </c>
      <c r="K9" s="5"/>
    </row>
    <row r="10" spans="1:11" s="4" customFormat="1" ht="37.5">
      <c r="A10" s="8"/>
      <c r="B10" s="11"/>
      <c r="C10" s="9"/>
      <c r="D10" s="29" t="s">
        <v>22</v>
      </c>
      <c r="E10" s="12"/>
      <c r="F10" s="13"/>
      <c r="G10" s="13"/>
      <c r="H10" s="36">
        <v>386000</v>
      </c>
      <c r="I10" s="37">
        <v>717400</v>
      </c>
      <c r="J10" s="37">
        <f>H10+I10</f>
        <v>1103400</v>
      </c>
      <c r="K10" s="5"/>
    </row>
    <row r="11" spans="1:11" s="4" customFormat="1" ht="32.25" customHeight="1">
      <c r="A11" s="8"/>
      <c r="B11" s="11"/>
      <c r="C11" s="9"/>
      <c r="D11" s="21" t="s">
        <v>56</v>
      </c>
      <c r="E11" s="12"/>
      <c r="F11" s="13"/>
      <c r="G11" s="13"/>
      <c r="H11" s="38">
        <v>382870</v>
      </c>
      <c r="I11" s="35"/>
      <c r="J11" s="35">
        <f>H11+I11</f>
        <v>382870</v>
      </c>
      <c r="K11" s="5"/>
    </row>
    <row r="12" spans="1:11" s="4" customFormat="1" ht="37.5">
      <c r="A12" s="8" t="s">
        <v>41</v>
      </c>
      <c r="B12" s="14" t="s">
        <v>25</v>
      </c>
      <c r="C12" s="9" t="s">
        <v>42</v>
      </c>
      <c r="D12" s="24" t="s">
        <v>5</v>
      </c>
      <c r="E12" s="12"/>
      <c r="F12" s="10"/>
      <c r="G12" s="10"/>
      <c r="H12" s="34">
        <f>SUM(H13:H28)</f>
        <v>2588333</v>
      </c>
      <c r="I12" s="34">
        <f>SUM(I13:I28)</f>
        <v>0</v>
      </c>
      <c r="J12" s="39">
        <f aca="true" t="shared" si="0" ref="J12:J27">H12+I12</f>
        <v>2588333</v>
      </c>
      <c r="K12" s="5"/>
    </row>
    <row r="13" spans="1:11" s="4" customFormat="1" ht="38.25" customHeight="1">
      <c r="A13" s="19"/>
      <c r="B13" s="25"/>
      <c r="C13" s="22"/>
      <c r="D13" s="30" t="s">
        <v>43</v>
      </c>
      <c r="E13" s="16"/>
      <c r="F13" s="13"/>
      <c r="G13" s="13"/>
      <c r="H13" s="37">
        <v>83000</v>
      </c>
      <c r="I13" s="35"/>
      <c r="J13" s="35">
        <f t="shared" si="0"/>
        <v>83000</v>
      </c>
      <c r="K13" s="5"/>
    </row>
    <row r="14" spans="1:11" s="4" customFormat="1" ht="29.25" customHeight="1">
      <c r="A14" s="19"/>
      <c r="B14" s="25"/>
      <c r="C14" s="22"/>
      <c r="D14" s="30" t="s">
        <v>44</v>
      </c>
      <c r="E14" s="16"/>
      <c r="F14" s="13"/>
      <c r="G14" s="13"/>
      <c r="H14" s="37">
        <v>110000</v>
      </c>
      <c r="I14" s="35"/>
      <c r="J14" s="35">
        <f t="shared" si="0"/>
        <v>110000</v>
      </c>
      <c r="K14" s="5"/>
    </row>
    <row r="15" spans="1:11" s="4" customFormat="1" ht="18.75">
      <c r="A15" s="19"/>
      <c r="B15" s="25"/>
      <c r="C15" s="22"/>
      <c r="D15" s="30" t="s">
        <v>46</v>
      </c>
      <c r="E15" s="12"/>
      <c r="F15" s="13"/>
      <c r="G15" s="13"/>
      <c r="H15" s="35">
        <v>103000</v>
      </c>
      <c r="I15" s="35">
        <v>-824.42</v>
      </c>
      <c r="J15" s="35">
        <f t="shared" si="0"/>
        <v>102175.58</v>
      </c>
      <c r="K15" s="5"/>
    </row>
    <row r="16" spans="1:11" s="4" customFormat="1" ht="18.75">
      <c r="A16" s="19"/>
      <c r="B16" s="25"/>
      <c r="C16" s="22"/>
      <c r="D16" s="30" t="s">
        <v>47</v>
      </c>
      <c r="E16" s="12"/>
      <c r="F16" s="13"/>
      <c r="G16" s="13"/>
      <c r="H16" s="35">
        <v>108000</v>
      </c>
      <c r="I16" s="35">
        <v>260.1</v>
      </c>
      <c r="J16" s="35">
        <f t="shared" si="0"/>
        <v>108260.1</v>
      </c>
      <c r="K16" s="5"/>
    </row>
    <row r="17" spans="1:11" s="4" customFormat="1" ht="18.75">
      <c r="A17" s="19"/>
      <c r="B17" s="25"/>
      <c r="C17" s="22"/>
      <c r="D17" s="30" t="s">
        <v>48</v>
      </c>
      <c r="E17" s="12"/>
      <c r="F17" s="13"/>
      <c r="G17" s="13"/>
      <c r="H17" s="35">
        <v>60000</v>
      </c>
      <c r="I17" s="35">
        <v>-6000</v>
      </c>
      <c r="J17" s="35">
        <f t="shared" si="0"/>
        <v>54000</v>
      </c>
      <c r="K17" s="5"/>
    </row>
    <row r="18" spans="1:11" s="4" customFormat="1" ht="18.75">
      <c r="A18" s="19"/>
      <c r="B18" s="25"/>
      <c r="C18" s="22"/>
      <c r="D18" s="30" t="s">
        <v>49</v>
      </c>
      <c r="E18" s="12"/>
      <c r="F18" s="13"/>
      <c r="G18" s="13"/>
      <c r="H18" s="35">
        <v>820000</v>
      </c>
      <c r="I18" s="35"/>
      <c r="J18" s="35">
        <f t="shared" si="0"/>
        <v>820000</v>
      </c>
      <c r="K18" s="5"/>
    </row>
    <row r="19" spans="1:11" s="4" customFormat="1" ht="18.75">
      <c r="A19" s="19"/>
      <c r="B19" s="25"/>
      <c r="C19" s="22"/>
      <c r="D19" s="30" t="s">
        <v>78</v>
      </c>
      <c r="E19" s="12"/>
      <c r="F19" s="13"/>
      <c r="G19" s="13"/>
      <c r="H19" s="35">
        <v>33000</v>
      </c>
      <c r="I19" s="35"/>
      <c r="J19" s="35">
        <f t="shared" si="0"/>
        <v>33000</v>
      </c>
      <c r="K19" s="5"/>
    </row>
    <row r="20" spans="1:11" s="4" customFormat="1" ht="18.75">
      <c r="A20" s="19"/>
      <c r="B20" s="25"/>
      <c r="C20" s="22"/>
      <c r="D20" s="30" t="s">
        <v>79</v>
      </c>
      <c r="E20" s="12"/>
      <c r="F20" s="13"/>
      <c r="G20" s="13"/>
      <c r="H20" s="35">
        <v>30100</v>
      </c>
      <c r="I20" s="35">
        <v>20</v>
      </c>
      <c r="J20" s="35">
        <f t="shared" si="0"/>
        <v>30120</v>
      </c>
      <c r="K20" s="5"/>
    </row>
    <row r="21" spans="1:11" s="4" customFormat="1" ht="18.75">
      <c r="A21" s="19"/>
      <c r="B21" s="25"/>
      <c r="C21" s="22"/>
      <c r="D21" s="30" t="s">
        <v>80</v>
      </c>
      <c r="E21" s="12"/>
      <c r="F21" s="13"/>
      <c r="G21" s="13"/>
      <c r="H21" s="35">
        <v>35289</v>
      </c>
      <c r="I21" s="35">
        <v>-35289</v>
      </c>
      <c r="J21" s="35">
        <f t="shared" si="0"/>
        <v>0</v>
      </c>
      <c r="K21" s="5"/>
    </row>
    <row r="22" spans="1:11" s="4" customFormat="1" ht="18.75">
      <c r="A22" s="19"/>
      <c r="B22" s="25"/>
      <c r="C22" s="22"/>
      <c r="D22" s="30" t="s">
        <v>61</v>
      </c>
      <c r="E22" s="12"/>
      <c r="F22" s="13"/>
      <c r="G22" s="13"/>
      <c r="H22" s="35">
        <v>369000</v>
      </c>
      <c r="I22" s="35">
        <v>755</v>
      </c>
      <c r="J22" s="35">
        <f t="shared" si="0"/>
        <v>369755</v>
      </c>
      <c r="K22" s="5"/>
    </row>
    <row r="23" spans="1:11" s="4" customFormat="1" ht="18.75">
      <c r="A23" s="19"/>
      <c r="B23" s="25"/>
      <c r="C23" s="22"/>
      <c r="D23" s="30" t="s">
        <v>81</v>
      </c>
      <c r="E23" s="12"/>
      <c r="F23" s="13"/>
      <c r="G23" s="13"/>
      <c r="H23" s="35"/>
      <c r="I23" s="35">
        <v>28800</v>
      </c>
      <c r="J23" s="35">
        <f t="shared" si="0"/>
        <v>28800</v>
      </c>
      <c r="K23" s="5"/>
    </row>
    <row r="24" spans="1:11" s="4" customFormat="1" ht="18.75">
      <c r="A24" s="19"/>
      <c r="B24" s="25"/>
      <c r="C24" s="22"/>
      <c r="D24" s="30" t="s">
        <v>82</v>
      </c>
      <c r="E24" s="12"/>
      <c r="F24" s="13"/>
      <c r="G24" s="13"/>
      <c r="H24" s="35"/>
      <c r="I24" s="35">
        <v>25870</v>
      </c>
      <c r="J24" s="35">
        <f t="shared" si="0"/>
        <v>25870</v>
      </c>
      <c r="K24" s="5"/>
    </row>
    <row r="25" spans="1:11" s="4" customFormat="1" ht="18.75">
      <c r="A25" s="19"/>
      <c r="B25" s="25"/>
      <c r="C25" s="22"/>
      <c r="D25" s="30" t="s">
        <v>50</v>
      </c>
      <c r="E25" s="12"/>
      <c r="F25" s="13"/>
      <c r="G25" s="13"/>
      <c r="H25" s="35">
        <v>146000</v>
      </c>
      <c r="I25" s="35">
        <v>-355</v>
      </c>
      <c r="J25" s="35">
        <f t="shared" si="0"/>
        <v>145645</v>
      </c>
      <c r="K25" s="5"/>
    </row>
    <row r="26" spans="1:11" s="4" customFormat="1" ht="56.25">
      <c r="A26" s="19"/>
      <c r="B26" s="25"/>
      <c r="C26" s="22"/>
      <c r="D26" s="30" t="s">
        <v>68</v>
      </c>
      <c r="E26" s="12"/>
      <c r="F26" s="13"/>
      <c r="G26" s="13"/>
      <c r="H26" s="35">
        <v>543333</v>
      </c>
      <c r="I26" s="35">
        <v>32107.32</v>
      </c>
      <c r="J26" s="35">
        <f t="shared" si="0"/>
        <v>575440.32</v>
      </c>
      <c r="K26" s="5"/>
    </row>
    <row r="27" spans="1:11" s="4" customFormat="1" ht="18.75">
      <c r="A27" s="19"/>
      <c r="B27" s="25"/>
      <c r="C27" s="22"/>
      <c r="D27" s="30" t="s">
        <v>70</v>
      </c>
      <c r="E27" s="12"/>
      <c r="F27" s="13"/>
      <c r="G27" s="13"/>
      <c r="H27" s="35">
        <v>112611</v>
      </c>
      <c r="I27" s="35">
        <v>-38814</v>
      </c>
      <c r="J27" s="35">
        <f t="shared" si="0"/>
        <v>73797</v>
      </c>
      <c r="K27" s="5"/>
    </row>
    <row r="28" spans="1:11" s="4" customFormat="1" ht="37.5">
      <c r="A28" s="19"/>
      <c r="B28" s="25"/>
      <c r="C28" s="22"/>
      <c r="D28" s="30" t="s">
        <v>51</v>
      </c>
      <c r="E28" s="12"/>
      <c r="F28" s="13"/>
      <c r="G28" s="13"/>
      <c r="H28" s="35">
        <v>35000</v>
      </c>
      <c r="I28" s="35">
        <v>-6530</v>
      </c>
      <c r="J28" s="35">
        <f>H28+I28</f>
        <v>28470</v>
      </c>
      <c r="K28" s="5"/>
    </row>
    <row r="29" spans="1:11" s="4" customFormat="1" ht="18.75">
      <c r="A29" s="8" t="s">
        <v>24</v>
      </c>
      <c r="B29" s="14" t="s">
        <v>25</v>
      </c>
      <c r="C29" s="9" t="s">
        <v>26</v>
      </c>
      <c r="D29" s="9" t="s">
        <v>27</v>
      </c>
      <c r="E29" s="12"/>
      <c r="F29" s="10"/>
      <c r="G29" s="10"/>
      <c r="H29" s="34">
        <f>SUM(H30:H49)</f>
        <v>6091100</v>
      </c>
      <c r="I29" s="34">
        <f>SUM(I30:I49)</f>
        <v>-31400</v>
      </c>
      <c r="J29" s="34">
        <f>SUM(J30:J49)</f>
        <v>6059700</v>
      </c>
      <c r="K29" s="5"/>
    </row>
    <row r="30" spans="1:11" s="4" customFormat="1" ht="18.75">
      <c r="A30" s="19"/>
      <c r="B30" s="14"/>
      <c r="C30" s="22"/>
      <c r="D30" s="21" t="s">
        <v>28</v>
      </c>
      <c r="E30" s="16"/>
      <c r="F30" s="13"/>
      <c r="G30" s="13"/>
      <c r="H30" s="37">
        <v>1946736</v>
      </c>
      <c r="I30" s="37"/>
      <c r="J30" s="37">
        <f aca="true" t="shared" si="1" ref="J30:J49">H30+I30</f>
        <v>1946736</v>
      </c>
      <c r="K30" s="5"/>
    </row>
    <row r="31" spans="1:11" s="4" customFormat="1" ht="18.75">
      <c r="A31" s="19"/>
      <c r="B31" s="14"/>
      <c r="C31" s="22"/>
      <c r="D31" s="21" t="s">
        <v>29</v>
      </c>
      <c r="E31" s="16"/>
      <c r="F31" s="13"/>
      <c r="G31" s="13"/>
      <c r="H31" s="37">
        <v>169697</v>
      </c>
      <c r="I31" s="37"/>
      <c r="J31" s="37">
        <f t="shared" si="1"/>
        <v>169697</v>
      </c>
      <c r="K31" s="5"/>
    </row>
    <row r="32" spans="1:11" s="4" customFormat="1" ht="18.75">
      <c r="A32" s="19"/>
      <c r="B32" s="14"/>
      <c r="C32" s="22"/>
      <c r="D32" s="21" t="s">
        <v>30</v>
      </c>
      <c r="E32" s="16"/>
      <c r="F32" s="13"/>
      <c r="G32" s="13"/>
      <c r="H32" s="37">
        <v>0</v>
      </c>
      <c r="I32" s="37"/>
      <c r="J32" s="37">
        <f t="shared" si="1"/>
        <v>0</v>
      </c>
      <c r="K32" s="5"/>
    </row>
    <row r="33" spans="1:11" s="4" customFormat="1" ht="37.5">
      <c r="A33" s="19"/>
      <c r="B33" s="31"/>
      <c r="C33" s="22"/>
      <c r="D33" s="21" t="s">
        <v>32</v>
      </c>
      <c r="E33" s="16"/>
      <c r="F33" s="13"/>
      <c r="G33" s="13"/>
      <c r="H33" s="37">
        <v>36272</v>
      </c>
      <c r="I33" s="37"/>
      <c r="J33" s="37">
        <f t="shared" si="1"/>
        <v>36272</v>
      </c>
      <c r="K33" s="5"/>
    </row>
    <row r="34" spans="1:11" s="4" customFormat="1" ht="37.5">
      <c r="A34" s="19"/>
      <c r="B34" s="31"/>
      <c r="C34" s="22"/>
      <c r="D34" s="21" t="s">
        <v>31</v>
      </c>
      <c r="E34" s="16"/>
      <c r="F34" s="13"/>
      <c r="G34" s="13"/>
      <c r="H34" s="37">
        <v>452396</v>
      </c>
      <c r="I34" s="37"/>
      <c r="J34" s="37">
        <f t="shared" si="1"/>
        <v>452396</v>
      </c>
      <c r="K34" s="5"/>
    </row>
    <row r="35" spans="1:11" s="4" customFormat="1" ht="39.75" customHeight="1">
      <c r="A35" s="19"/>
      <c r="B35" s="31"/>
      <c r="C35" s="22"/>
      <c r="D35" s="21" t="s">
        <v>38</v>
      </c>
      <c r="E35" s="16"/>
      <c r="F35" s="13"/>
      <c r="G35" s="13"/>
      <c r="H35" s="37">
        <v>696204</v>
      </c>
      <c r="I35" s="37"/>
      <c r="J35" s="37">
        <f t="shared" si="1"/>
        <v>696204</v>
      </c>
      <c r="K35" s="5"/>
    </row>
    <row r="36" spans="1:11" s="4" customFormat="1" ht="27" customHeight="1">
      <c r="A36" s="19"/>
      <c r="B36" s="31"/>
      <c r="C36" s="22"/>
      <c r="D36" s="21" t="s">
        <v>39</v>
      </c>
      <c r="E36" s="16"/>
      <c r="F36" s="13"/>
      <c r="G36" s="13"/>
      <c r="H36" s="37">
        <v>432146</v>
      </c>
      <c r="I36" s="37"/>
      <c r="J36" s="37">
        <f t="shared" si="1"/>
        <v>432146</v>
      </c>
      <c r="K36" s="5"/>
    </row>
    <row r="37" spans="1:11" s="4" customFormat="1" ht="37.5">
      <c r="A37" s="19"/>
      <c r="B37" s="31"/>
      <c r="C37" s="22"/>
      <c r="D37" s="21" t="s">
        <v>62</v>
      </c>
      <c r="E37" s="16"/>
      <c r="F37" s="13"/>
      <c r="G37" s="13"/>
      <c r="H37" s="37">
        <v>493036</v>
      </c>
      <c r="I37" s="37">
        <v>-31400</v>
      </c>
      <c r="J37" s="37">
        <f t="shared" si="1"/>
        <v>461636</v>
      </c>
      <c r="K37" s="5"/>
    </row>
    <row r="38" spans="1:11" s="4" customFormat="1" ht="18.75">
      <c r="A38" s="19"/>
      <c r="B38" s="31"/>
      <c r="C38" s="22"/>
      <c r="D38" s="21" t="s">
        <v>63</v>
      </c>
      <c r="E38" s="16"/>
      <c r="F38" s="13"/>
      <c r="G38" s="13"/>
      <c r="H38" s="37">
        <v>199440</v>
      </c>
      <c r="I38" s="37"/>
      <c r="J38" s="37">
        <f t="shared" si="1"/>
        <v>199440</v>
      </c>
      <c r="K38" s="5"/>
    </row>
    <row r="39" spans="1:11" s="4" customFormat="1" ht="18.75">
      <c r="A39" s="19"/>
      <c r="B39" s="31"/>
      <c r="C39" s="22"/>
      <c r="D39" s="21" t="s">
        <v>64</v>
      </c>
      <c r="E39" s="16"/>
      <c r="F39" s="13"/>
      <c r="G39" s="13"/>
      <c r="H39" s="37">
        <v>9156</v>
      </c>
      <c r="I39" s="37"/>
      <c r="J39" s="37">
        <f t="shared" si="1"/>
        <v>9156</v>
      </c>
      <c r="K39" s="5"/>
    </row>
    <row r="40" spans="1:11" s="4" customFormat="1" ht="18.75">
      <c r="A40" s="19"/>
      <c r="B40" s="31"/>
      <c r="C40" s="22"/>
      <c r="D40" s="21" t="s">
        <v>69</v>
      </c>
      <c r="E40" s="16"/>
      <c r="F40" s="13"/>
      <c r="G40" s="13"/>
      <c r="H40" s="37">
        <v>9915</v>
      </c>
      <c r="I40" s="37"/>
      <c r="J40" s="37">
        <f t="shared" si="1"/>
        <v>9915</v>
      </c>
      <c r="K40" s="5"/>
    </row>
    <row r="41" spans="1:11" s="4" customFormat="1" ht="75">
      <c r="A41" s="19"/>
      <c r="B41" s="31"/>
      <c r="C41" s="22"/>
      <c r="D41" s="21" t="s">
        <v>77</v>
      </c>
      <c r="E41" s="16"/>
      <c r="F41" s="13"/>
      <c r="G41" s="13"/>
      <c r="H41" s="37">
        <v>41300</v>
      </c>
      <c r="I41" s="37"/>
      <c r="J41" s="37">
        <f t="shared" si="1"/>
        <v>41300</v>
      </c>
      <c r="K41" s="5"/>
    </row>
    <row r="42" spans="1:11" s="4" customFormat="1" ht="18.75">
      <c r="A42" s="19"/>
      <c r="B42" s="31"/>
      <c r="C42" s="22"/>
      <c r="D42" s="21" t="s">
        <v>67</v>
      </c>
      <c r="E42" s="16"/>
      <c r="F42" s="13"/>
      <c r="G42" s="13"/>
      <c r="H42" s="37">
        <v>199500</v>
      </c>
      <c r="I42" s="37"/>
      <c r="J42" s="37">
        <f t="shared" si="1"/>
        <v>199500</v>
      </c>
      <c r="K42" s="5"/>
    </row>
    <row r="43" spans="1:11" s="4" customFormat="1" ht="37.5">
      <c r="A43" s="19"/>
      <c r="B43" s="31"/>
      <c r="C43" s="22"/>
      <c r="D43" s="21" t="s">
        <v>66</v>
      </c>
      <c r="E43" s="16"/>
      <c r="F43" s="13"/>
      <c r="G43" s="13"/>
      <c r="H43" s="37">
        <v>7950</v>
      </c>
      <c r="I43" s="37"/>
      <c r="J43" s="37">
        <f t="shared" si="1"/>
        <v>7950</v>
      </c>
      <c r="K43" s="5"/>
    </row>
    <row r="44" spans="1:11" s="4" customFormat="1" ht="18.75">
      <c r="A44" s="19"/>
      <c r="B44" s="31"/>
      <c r="C44" s="22"/>
      <c r="D44" s="21" t="s">
        <v>40</v>
      </c>
      <c r="E44" s="16"/>
      <c r="F44" s="13"/>
      <c r="G44" s="13"/>
      <c r="H44" s="37">
        <v>0</v>
      </c>
      <c r="I44" s="37"/>
      <c r="J44" s="37">
        <f t="shared" si="1"/>
        <v>0</v>
      </c>
      <c r="K44" s="5"/>
    </row>
    <row r="45" spans="1:11" s="4" customFormat="1" ht="18.75">
      <c r="A45" s="19"/>
      <c r="B45" s="31"/>
      <c r="C45" s="22"/>
      <c r="D45" s="21" t="s">
        <v>35</v>
      </c>
      <c r="E45" s="16"/>
      <c r="F45" s="13"/>
      <c r="G45" s="13"/>
      <c r="H45" s="37">
        <v>225434</v>
      </c>
      <c r="I45" s="37"/>
      <c r="J45" s="37">
        <f t="shared" si="1"/>
        <v>225434</v>
      </c>
      <c r="K45" s="5"/>
    </row>
    <row r="46" spans="1:11" s="4" customFormat="1" ht="18.75">
      <c r="A46" s="19"/>
      <c r="B46" s="31"/>
      <c r="C46" s="22"/>
      <c r="D46" s="21" t="s">
        <v>59</v>
      </c>
      <c r="E46" s="16"/>
      <c r="F46" s="13"/>
      <c r="G46" s="13"/>
      <c r="H46" s="37">
        <v>580000</v>
      </c>
      <c r="I46" s="37"/>
      <c r="J46" s="37">
        <f t="shared" si="1"/>
        <v>580000</v>
      </c>
      <c r="K46" s="5"/>
    </row>
    <row r="47" spans="1:11" s="4" customFormat="1" ht="18.75">
      <c r="A47" s="19"/>
      <c r="B47" s="31"/>
      <c r="C47" s="22"/>
      <c r="D47" s="21" t="s">
        <v>65</v>
      </c>
      <c r="E47" s="16"/>
      <c r="F47" s="13"/>
      <c r="G47" s="13"/>
      <c r="H47" s="37">
        <v>35118</v>
      </c>
      <c r="I47" s="37"/>
      <c r="J47" s="37">
        <f t="shared" si="1"/>
        <v>35118</v>
      </c>
      <c r="K47" s="5"/>
    </row>
    <row r="48" spans="1:11" s="4" customFormat="1" ht="18.75">
      <c r="A48" s="19"/>
      <c r="B48" s="31"/>
      <c r="C48" s="22"/>
      <c r="D48" s="21" t="s">
        <v>71</v>
      </c>
      <c r="E48" s="16"/>
      <c r="F48" s="13"/>
      <c r="G48" s="13"/>
      <c r="H48" s="37">
        <v>46800</v>
      </c>
      <c r="I48" s="37"/>
      <c r="J48" s="37">
        <f t="shared" si="1"/>
        <v>46800</v>
      </c>
      <c r="K48" s="5"/>
    </row>
    <row r="49" spans="1:11" s="4" customFormat="1" ht="18.75">
      <c r="A49" s="19"/>
      <c r="B49" s="31"/>
      <c r="C49" s="22"/>
      <c r="D49" s="21" t="s">
        <v>45</v>
      </c>
      <c r="E49" s="16"/>
      <c r="F49" s="13"/>
      <c r="G49" s="13"/>
      <c r="H49" s="37">
        <v>510000</v>
      </c>
      <c r="I49" s="37"/>
      <c r="J49" s="37">
        <f t="shared" si="1"/>
        <v>510000</v>
      </c>
      <c r="K49" s="5"/>
    </row>
    <row r="50" spans="1:10" ht="56.25">
      <c r="A50" s="8" t="s">
        <v>14</v>
      </c>
      <c r="B50" s="15"/>
      <c r="C50" s="9" t="s">
        <v>36</v>
      </c>
      <c r="D50" s="9"/>
      <c r="E50" s="16"/>
      <c r="F50" s="17"/>
      <c r="G50" s="17"/>
      <c r="H50" s="34"/>
      <c r="I50" s="34">
        <f>+I55+I51+I59</f>
        <v>-62400</v>
      </c>
      <c r="J50" s="34"/>
    </row>
    <row r="51" spans="1:10" ht="18.75">
      <c r="A51" s="8" t="s">
        <v>83</v>
      </c>
      <c r="B51" s="18" t="s">
        <v>84</v>
      </c>
      <c r="C51" s="9" t="s">
        <v>85</v>
      </c>
      <c r="D51" s="9" t="s">
        <v>5</v>
      </c>
      <c r="E51" s="12"/>
      <c r="F51" s="10"/>
      <c r="G51" s="10"/>
      <c r="H51" s="12">
        <f>SUM(H52:H54)</f>
        <v>1924470</v>
      </c>
      <c r="I51" s="12">
        <f>SUM(I52:I54)</f>
        <v>-199900</v>
      </c>
      <c r="J51" s="12">
        <f>SUM(J52:J54)</f>
        <v>1724570</v>
      </c>
    </row>
    <row r="52" spans="1:10" ht="37.5">
      <c r="A52" s="19"/>
      <c r="B52" s="20"/>
      <c r="C52" s="21"/>
      <c r="D52" s="28" t="s">
        <v>22</v>
      </c>
      <c r="E52" s="12"/>
      <c r="F52" s="13"/>
      <c r="G52" s="13"/>
      <c r="H52" s="42">
        <v>339570</v>
      </c>
      <c r="I52" s="16"/>
      <c r="J52" s="16">
        <f>H52+I52</f>
        <v>339570</v>
      </c>
    </row>
    <row r="53" spans="1:10" ht="18.75">
      <c r="A53" s="19"/>
      <c r="B53" s="20"/>
      <c r="C53" s="21"/>
      <c r="D53" s="28" t="s">
        <v>23</v>
      </c>
      <c r="E53" s="12"/>
      <c r="F53" s="13"/>
      <c r="G53" s="13"/>
      <c r="H53" s="42">
        <v>967500</v>
      </c>
      <c r="I53" s="16">
        <v>367500</v>
      </c>
      <c r="J53" s="16">
        <f>H53+I53</f>
        <v>1335000</v>
      </c>
    </row>
    <row r="54" spans="1:10" ht="37.5">
      <c r="A54" s="19"/>
      <c r="B54" s="20"/>
      <c r="C54" s="21"/>
      <c r="D54" s="28" t="s">
        <v>86</v>
      </c>
      <c r="E54" s="12"/>
      <c r="F54" s="13"/>
      <c r="G54" s="13"/>
      <c r="H54" s="42">
        <v>617400</v>
      </c>
      <c r="I54" s="16">
        <v>-567400</v>
      </c>
      <c r="J54" s="16">
        <f>H54+I54</f>
        <v>50000</v>
      </c>
    </row>
    <row r="55" spans="1:10" ht="71.25" customHeight="1">
      <c r="A55" s="8" t="s">
        <v>16</v>
      </c>
      <c r="B55" s="18" t="s">
        <v>17</v>
      </c>
      <c r="C55" s="9" t="s">
        <v>18</v>
      </c>
      <c r="D55" s="9" t="s">
        <v>5</v>
      </c>
      <c r="E55" s="12"/>
      <c r="F55" s="10"/>
      <c r="G55" s="10"/>
      <c r="H55" s="34">
        <f>SUM(H56:H58)</f>
        <v>1401800</v>
      </c>
      <c r="I55" s="34">
        <f>SUM(I56:I58)</f>
        <v>130000</v>
      </c>
      <c r="J55" s="34">
        <f>SUM(J56:J58)</f>
        <v>1531800</v>
      </c>
    </row>
    <row r="56" spans="1:10" ht="37.5">
      <c r="A56" s="19"/>
      <c r="B56" s="20"/>
      <c r="C56" s="21"/>
      <c r="D56" s="28" t="s">
        <v>22</v>
      </c>
      <c r="E56" s="12"/>
      <c r="F56" s="13"/>
      <c r="G56" s="13"/>
      <c r="H56" s="40">
        <v>130700</v>
      </c>
      <c r="I56" s="40"/>
      <c r="J56" s="37">
        <f>H56+I56</f>
        <v>130700</v>
      </c>
    </row>
    <row r="57" spans="1:10" ht="37.5">
      <c r="A57" s="19"/>
      <c r="B57" s="20"/>
      <c r="C57" s="21"/>
      <c r="D57" s="29" t="s">
        <v>52</v>
      </c>
      <c r="E57" s="12"/>
      <c r="F57" s="13"/>
      <c r="G57" s="13"/>
      <c r="H57" s="40">
        <v>91100</v>
      </c>
      <c r="I57" s="40"/>
      <c r="J57" s="37">
        <f>H57+I57</f>
        <v>91100</v>
      </c>
    </row>
    <row r="58" spans="1:10" ht="18.75">
      <c r="A58" s="19"/>
      <c r="B58" s="20"/>
      <c r="C58" s="21"/>
      <c r="D58" s="29" t="s">
        <v>23</v>
      </c>
      <c r="E58" s="12"/>
      <c r="F58" s="13"/>
      <c r="G58" s="13"/>
      <c r="H58" s="40">
        <v>1180000</v>
      </c>
      <c r="I58" s="40">
        <v>130000</v>
      </c>
      <c r="J58" s="37">
        <f>H58+I58</f>
        <v>1310000</v>
      </c>
    </row>
    <row r="59" spans="1:10" ht="56.25">
      <c r="A59" s="8" t="s">
        <v>88</v>
      </c>
      <c r="B59" s="18" t="s">
        <v>89</v>
      </c>
      <c r="C59" s="9" t="s">
        <v>90</v>
      </c>
      <c r="D59" s="9" t="s">
        <v>5</v>
      </c>
      <c r="E59" s="55"/>
      <c r="F59" s="13"/>
      <c r="G59" s="13"/>
      <c r="H59" s="12">
        <f>SUM(H60:H61)</f>
        <v>288999</v>
      </c>
      <c r="I59" s="12">
        <f>SUM(I60:I61)</f>
        <v>7500</v>
      </c>
      <c r="J59" s="12">
        <f>SUM(J60:J61)</f>
        <v>296499</v>
      </c>
    </row>
    <row r="60" spans="1:10" ht="37.5">
      <c r="A60" s="19"/>
      <c r="B60" s="15"/>
      <c r="C60" s="22"/>
      <c r="D60" s="28" t="s">
        <v>22</v>
      </c>
      <c r="E60" s="16"/>
      <c r="F60" s="17"/>
      <c r="G60" s="17"/>
      <c r="H60" s="42">
        <v>9999</v>
      </c>
      <c r="I60" s="16"/>
      <c r="J60" s="16">
        <f>H60+I60</f>
        <v>9999</v>
      </c>
    </row>
    <row r="61" spans="1:10" ht="18.75">
      <c r="A61" s="19"/>
      <c r="B61" s="15"/>
      <c r="C61" s="22"/>
      <c r="D61" s="29" t="s">
        <v>23</v>
      </c>
      <c r="E61" s="16"/>
      <c r="F61" s="17"/>
      <c r="G61" s="17"/>
      <c r="H61" s="42">
        <v>279000</v>
      </c>
      <c r="I61" s="16">
        <v>7500</v>
      </c>
      <c r="J61" s="16">
        <f>H61+I61</f>
        <v>286500</v>
      </c>
    </row>
    <row r="62" spans="1:10" ht="75">
      <c r="A62" s="8" t="s">
        <v>75</v>
      </c>
      <c r="B62" s="15"/>
      <c r="C62" s="9" t="s">
        <v>76</v>
      </c>
      <c r="D62" s="33"/>
      <c r="E62" s="27"/>
      <c r="F62" s="32"/>
      <c r="G62" s="32"/>
      <c r="H62" s="37"/>
      <c r="I62" s="39">
        <f>I63</f>
        <v>20000</v>
      </c>
      <c r="J62" s="35"/>
    </row>
    <row r="63" spans="1:10" ht="18.75">
      <c r="A63" s="8" t="s">
        <v>53</v>
      </c>
      <c r="B63" s="18" t="s">
        <v>54</v>
      </c>
      <c r="C63" s="9" t="s">
        <v>60</v>
      </c>
      <c r="D63" s="9" t="s">
        <v>5</v>
      </c>
      <c r="E63" s="27"/>
      <c r="F63" s="32"/>
      <c r="G63" s="32"/>
      <c r="H63" s="34">
        <f>SUM(H64)</f>
        <v>58000</v>
      </c>
      <c r="I63" s="34">
        <f>SUM(I64)</f>
        <v>20000</v>
      </c>
      <c r="J63" s="34">
        <f>SUM(J64)</f>
        <v>78000</v>
      </c>
    </row>
    <row r="64" spans="1:10" ht="37.5">
      <c r="A64" s="19"/>
      <c r="B64" s="20"/>
      <c r="C64" s="21"/>
      <c r="D64" s="29" t="s">
        <v>22</v>
      </c>
      <c r="E64" s="27"/>
      <c r="F64" s="32"/>
      <c r="G64" s="32"/>
      <c r="H64" s="37">
        <v>58000</v>
      </c>
      <c r="I64" s="35">
        <v>20000</v>
      </c>
      <c r="J64" s="35">
        <f>H64+I64</f>
        <v>78000</v>
      </c>
    </row>
    <row r="65" spans="1:10" ht="37.5">
      <c r="A65" s="8" t="s">
        <v>57</v>
      </c>
      <c r="B65" s="15"/>
      <c r="C65" s="9" t="s">
        <v>58</v>
      </c>
      <c r="D65" s="9"/>
      <c r="E65" s="16"/>
      <c r="F65" s="17"/>
      <c r="G65" s="17"/>
      <c r="H65" s="34"/>
      <c r="I65" s="34">
        <f>I66</f>
        <v>50000</v>
      </c>
      <c r="J65" s="34"/>
    </row>
    <row r="66" spans="1:10" ht="37.5">
      <c r="A66" s="8" t="s">
        <v>72</v>
      </c>
      <c r="B66" s="18" t="s">
        <v>73</v>
      </c>
      <c r="C66" s="9" t="s">
        <v>74</v>
      </c>
      <c r="D66" s="9" t="s">
        <v>5</v>
      </c>
      <c r="E66" s="12"/>
      <c r="F66" s="10"/>
      <c r="G66" s="10"/>
      <c r="H66" s="34">
        <f>SUM(H67:H67)</f>
        <v>50000</v>
      </c>
      <c r="I66" s="34">
        <f>SUM(I67:I67)</f>
        <v>50000</v>
      </c>
      <c r="J66" s="34">
        <f>SUM(J67:J67)</f>
        <v>100000</v>
      </c>
    </row>
    <row r="67" spans="1:10" ht="37.5">
      <c r="A67" s="19"/>
      <c r="B67" s="20"/>
      <c r="C67" s="21"/>
      <c r="D67" s="29" t="s">
        <v>22</v>
      </c>
      <c r="E67" s="12"/>
      <c r="F67" s="13"/>
      <c r="G67" s="13"/>
      <c r="H67" s="41">
        <v>50000</v>
      </c>
      <c r="I67" s="37">
        <v>50000</v>
      </c>
      <c r="J67" s="37">
        <f>H67+I67</f>
        <v>100000</v>
      </c>
    </row>
    <row r="68" spans="1:10" ht="18.75">
      <c r="A68" s="8"/>
      <c r="B68" s="23"/>
      <c r="C68" s="9" t="s">
        <v>33</v>
      </c>
      <c r="D68" s="9"/>
      <c r="E68" s="12"/>
      <c r="F68" s="10"/>
      <c r="G68" s="10"/>
      <c r="H68" s="34"/>
      <c r="I68" s="34">
        <f>I8+I50+I65+I62</f>
        <v>693600</v>
      </c>
      <c r="J68" s="34"/>
    </row>
    <row r="69" spans="1:10" ht="42.75" customHeight="1">
      <c r="A69" s="4"/>
      <c r="B69" s="7"/>
      <c r="C69" s="7" t="s">
        <v>20</v>
      </c>
      <c r="D69" s="5"/>
      <c r="E69" s="5"/>
      <c r="F69" s="7"/>
      <c r="G69" s="7"/>
      <c r="H69" s="53" t="s">
        <v>21</v>
      </c>
      <c r="I69" s="53"/>
      <c r="J69" s="53"/>
    </row>
  </sheetData>
  <mergeCells count="13">
    <mergeCell ref="H69:J69"/>
    <mergeCell ref="D6:D7"/>
    <mergeCell ref="E6:E7"/>
    <mergeCell ref="F6:F7"/>
    <mergeCell ref="A6:A7"/>
    <mergeCell ref="H1:J1"/>
    <mergeCell ref="H2:J2"/>
    <mergeCell ref="H3:J3"/>
    <mergeCell ref="C6:C7"/>
    <mergeCell ref="H6:J6"/>
    <mergeCell ref="A4:J4"/>
    <mergeCell ref="B6:B7"/>
    <mergeCell ref="G6:G7"/>
  </mergeCells>
  <printOptions/>
  <pageMargins left="0.62" right="0.1968503937007874" top="0.2" bottom="0.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2016-11-10T08:14:03Z</cp:lastPrinted>
  <dcterms:created xsi:type="dcterms:W3CDTF">2011-01-09T13:53:45Z</dcterms:created>
  <dcterms:modified xsi:type="dcterms:W3CDTF">2016-11-10T08:16:57Z</dcterms:modified>
  <cp:category/>
  <cp:version/>
  <cp:contentType/>
  <cp:contentStatus/>
</cp:coreProperties>
</file>