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583BB1_9C98_4936_BABD_B6D1FB99BEF2_.wvu.PrintArea" localSheetId="0" hidden="1">'Лист1'!$A$1:$C$159</definedName>
    <definedName name="Z_9DE2C2B8_7914_4EF9_9E04_79FC1AB955A1_.wvu.PrintArea" localSheetId="0" hidden="1">'Лист1'!$A$1:$C$158</definedName>
    <definedName name="Z_9DE2C2B8_7914_4EF9_9E04_79FC1AB955A1_.wvu.Rows" localSheetId="0" hidden="1">'Лист1'!$20:$20,'Лист1'!#REF!,'Лист1'!#REF!,'Лист1'!#REF!,'Лист1'!#REF!,'Лист1'!#REF!,'Лист1'!$154:$154</definedName>
    <definedName name="Z_BEB96072_1125_49AB_AA47_B0C77485093F_.wvu.Rows" localSheetId="0" hidden="1">'Лист1'!$21:$21,'Лист1'!#REF!</definedName>
  </definedNames>
  <calcPr fullCalcOnLoad="1"/>
</workbook>
</file>

<file path=xl/sharedStrings.xml><?xml version="1.0" encoding="utf-8"?>
<sst xmlns="http://schemas.openxmlformats.org/spreadsheetml/2006/main" count="206" uniqueCount="167">
  <si>
    <t>Доходи</t>
  </si>
  <si>
    <t>Податкові надходження</t>
  </si>
  <si>
    <t>Неподаткові надходження</t>
  </si>
  <si>
    <t xml:space="preserve">Офіційні трансферти                                        </t>
  </si>
  <si>
    <t xml:space="preserve">Інші надходження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</si>
  <si>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</si>
  <si>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</si>
  <si>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</si>
  <si>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</si>
  <si>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</si>
  <si>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</si>
  <si>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Збір за провадження деяких видів діяльності</t>
  </si>
  <si>
    <t>Єдиний податок</t>
  </si>
  <si>
    <t>Екологічний податок</t>
  </si>
  <si>
    <t>Неподаткові  надходження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</si>
  <si>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</si>
  <si>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</si>
  <si>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</si>
  <si>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</si>
  <si>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</si>
  <si>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</si>
  <si>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</si>
  <si>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</si>
  <si>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Податок на майно</t>
  </si>
  <si>
    <t>Податок на нерухоме майно</t>
  </si>
  <si>
    <t>Земельний податок</t>
  </si>
  <si>
    <t>4.Інші податки та збори</t>
  </si>
  <si>
    <t>Плата за надання інших адміністративних послуг</t>
  </si>
  <si>
    <t>Державне мито</t>
  </si>
  <si>
    <t>Освітня субвенція з державного бюджету місцевим бюджетам</t>
  </si>
  <si>
    <t>щодо надходження та використання коштів спеціального фонду міського бюджету</t>
  </si>
  <si>
    <t>Надходження коштів пайової участі розвитку інфраструктури населеного пункту</t>
  </si>
  <si>
    <t>Кошти від відчуження майна, що перебуває у комунальній власності</t>
  </si>
  <si>
    <t>щодо надходження та використання коштів загального фонду міського бюджету</t>
  </si>
  <si>
    <t>Інші надходження</t>
  </si>
  <si>
    <t>Орендна плата за водні об'єкти</t>
  </si>
  <si>
    <t>Власні надходження бюджетних установ</t>
  </si>
  <si>
    <t>Медична субвенція з державного бюджету  місцевим бюджетам</t>
  </si>
  <si>
    <t>Адміністративний збір за державну реєстрацію речових прав на нерухоме майно та їх  обтяжень</t>
  </si>
  <si>
    <t>Фізична культура і спорт</t>
  </si>
  <si>
    <t>Надання позашкільної освіти позашкільними закладами освіти, заходи із позашкільної роботи з дітьми</t>
  </si>
  <si>
    <t>1010</t>
  </si>
  <si>
    <t>1020</t>
  </si>
  <si>
    <t>1090</t>
  </si>
  <si>
    <t>0100</t>
  </si>
  <si>
    <t>1000</t>
  </si>
  <si>
    <t>3000</t>
  </si>
  <si>
    <t>2000</t>
  </si>
  <si>
    <t>Охорона здоров'я</t>
  </si>
  <si>
    <t>Компенсаційні виплати на пільговий проїзд автомобільним транспортом окремим категоріям громадян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</si>
  <si>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</si>
  <si>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Заходи державної політики з питань дітей та їх соціального захисту</t>
  </si>
  <si>
    <t>Проведення навчально-тренувальних зборів і змагань з олімпійських видів спорту</t>
  </si>
  <si>
    <t>6000</t>
  </si>
  <si>
    <t>6030</t>
  </si>
  <si>
    <t>Заходи та роботи з мобілізаційної підготовки місцевого значення</t>
  </si>
  <si>
    <t>8000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</si>
  <si>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</si>
  <si>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Код програмної класифікації</t>
  </si>
  <si>
    <t>3104</t>
  </si>
  <si>
    <t>Акцизний податок з реалізації суб'єктами господарювання роздрібної торгівлі підакцизних товарів</t>
  </si>
  <si>
    <t>Акцизний податок з вироблених в Україні підакцизних товарів(продукції)</t>
  </si>
  <si>
    <t>Акцизний податок з  ввезених на митну територію України підакцизних товарів(продукції)</t>
  </si>
  <si>
    <t>Заходи з енергозбереження</t>
  </si>
  <si>
    <t>Надходження  від орендної плати за користування цілісним майновим комплексом та іншим майном, що перебуває в комунальній власності</t>
  </si>
  <si>
    <t>Субвенція з місцевих бюджетів іншим місцевим бюджетам</t>
  </si>
  <si>
    <t>1100</t>
  </si>
  <si>
    <t>1150</t>
  </si>
  <si>
    <t>1161</t>
  </si>
  <si>
    <t>1162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</si>
  <si>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</si>
  <si>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</si>
  <si>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</si>
  <si>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Методичне забезпечення діяльності навчальних закладів</t>
  </si>
  <si>
    <t>Забезпечення діяльності інших закладів у сфері освіти</t>
  </si>
  <si>
    <t>Інші програми та заходи у сфері освіти</t>
  </si>
  <si>
    <t>2152</t>
  </si>
  <si>
    <t>Інші програми та заходи у сфері охорони здоров`я</t>
  </si>
  <si>
    <t>Надання пільг окремим категоріям громадян з оплати послуг зв`язку</t>
  </si>
  <si>
    <t>Надання реабілітаційних послуг особам з інвалідністю та дітям з інвалідністю</t>
  </si>
  <si>
    <t>3121</t>
  </si>
  <si>
    <t>Утримання та забезпечення діяльності центрів соціальних служб для сім`ї, дітей та молоді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</si>
  <si>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</si>
  <si>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</si>
  <si>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</si>
  <si>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3210</t>
  </si>
  <si>
    <t>Організація та проведення громадських робіт</t>
  </si>
  <si>
    <t>Інші заходи у сфері соціального захисту і соціального забезпечення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</si>
  <si>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</si>
  <si>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</si>
  <si>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</si>
  <si>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</si>
  <si>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</si>
  <si>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Житлово-комунальне господарство</t>
  </si>
  <si>
    <t>6017</t>
  </si>
  <si>
    <t>Інша діяльність, пов`язана з експлуатацією об`єктів житлово-комунального господарства</t>
  </si>
  <si>
    <t>Організація благоустрою населених пунктів</t>
  </si>
  <si>
    <t>7000</t>
  </si>
  <si>
    <t>Економічна діяльність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</si>
  <si>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</si>
  <si>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</si>
  <si>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</si>
  <si>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</si>
  <si>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7640</t>
  </si>
  <si>
    <t>7693</t>
  </si>
  <si>
    <t>Інші заходи, пов`язані з економічною діяльністю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</si>
  <si>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</si>
  <si>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</si>
  <si>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</si>
  <si>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8220</t>
  </si>
  <si>
    <t>8700</t>
  </si>
  <si>
    <t>Резервний фонд</t>
  </si>
  <si>
    <t>9000</t>
  </si>
  <si>
    <t>Міжбюджетні трансферти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</si>
  <si>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</si>
  <si>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</si>
  <si>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</si>
  <si>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</si>
  <si>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</si>
  <si>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</si>
  <si>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Забезпечення діяльності водопровідно-каналізаційного господарства</t>
  </si>
  <si>
    <t>Здійснення заходів із землеустрою</t>
  </si>
  <si>
    <t>Будівництво інших об`єктів соціальної та виробничої інфраструктури комунальної власності</t>
  </si>
  <si>
    <t>Проектування, реставрація та охорона пам`яток архітектури</t>
  </si>
  <si>
    <t>Розроблення схем планування та забудови територій (містобудівної документації)</t>
  </si>
  <si>
    <t>7330</t>
  </si>
  <si>
    <t>Податок на прибуток підприємств та фінансових установ комунальної власності </t>
  </si>
  <si>
    <t>Інша діяльність у сфері житлово- комунального господарства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</si>
  <si>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</si>
  <si>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Реалізація програм і заходів в галузі туризму та курортів</t>
  </si>
  <si>
    <t>Рентна плата та плата за використання інших природних ресурсів</t>
  </si>
  <si>
    <t>Транспортний податок з фізичних осіб</t>
  </si>
  <si>
    <t xml:space="preserve">Субвенція з місцевого бюджету на співфінансуванні інвестиційних проектів </t>
  </si>
  <si>
    <t>Обслуговування місцевого боргу</t>
  </si>
  <si>
    <t>Дотації з місцевих бюджетів іншим місцевим бюджетам</t>
  </si>
  <si>
    <t>Надходження від орендної плати за користування цілісним майновим комплексом та іншим державним майном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</si>
  <si>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</si>
  <si>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</si>
  <si>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Пільгове медичне обслуговування осіб,які постраждали внаслідок Чорнобильської катастрофи</t>
  </si>
  <si>
    <t>3191</t>
  </si>
  <si>
    <t>Інші видатки на соціальний захист ветеранів війни та праці</t>
  </si>
  <si>
    <t>Компенсаційні виплати особам на бензин, ремонт, технічне обслуговування автомобілів, мотоколясок і на транспортне обслуговування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</si>
  <si>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</si>
  <si>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</si>
  <si>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Місцеві податки і збори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</si>
  <si>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</si>
  <si>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</si>
  <si>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Субвенції  з державного бюджету місцевим бюджетам</t>
  </si>
  <si>
    <t>Всього доходів</t>
  </si>
  <si>
    <t>Разом доходів ( без урахування трансфертів)</t>
  </si>
  <si>
    <t>Разом доходів (без урахування  трансфертів)</t>
  </si>
  <si>
    <t>1050</t>
  </si>
  <si>
    <t>Надання загальної середньої освіти спеціальними закладам загальної середньої освіти</t>
  </si>
  <si>
    <t xml:space="preserve"> </t>
  </si>
  <si>
    <t>Інші дотації з місцевого бюджету</t>
  </si>
  <si>
    <t>Субвенція з місцевого бюджету за рахунок залишку коштів медичної субвенції, що утворився на початок бюджетного періоду</t>
  </si>
  <si>
    <t>Реалізація інших заходів щодо соціально - економічного розвичку територій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</si>
  <si>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</si>
  <si>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Співфінансування інвестиційних проектів, що реалізуються за рахунок коштів державного фонду регіонального розвитку</t>
  </si>
  <si>
    <t>Будівництво об'єктів житлово - комунального господарства</t>
  </si>
  <si>
    <t>станом  на 03 серпня 2020 року</t>
  </si>
  <si>
    <t>Надійшло станом на 03.08.2020</t>
  </si>
  <si>
    <t>Використано станом на 03.08.2020</t>
  </si>
  <si>
    <t xml:space="preserve">Надійшло станом на 03.08.2020 </t>
  </si>
  <si>
    <t>станом на 03 серпня 2020 року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</si>
  <si>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</si>
  <si>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здійснення переданих видатків у сфері освіти за рахунок коштів освітньої субвенції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</si>
</sst>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422]d\ mmmm\ yyyy&quot; р.&quot;"/>
    <numFmt numFmtId="202" formatCode="_-* #,##0.0_р_._-;\-* #,##0.0_р_._-;_-* &quot;-&quot;??_р_._-;_-@_-"/>
    <numFmt numFmtId="203" formatCode="_-* #,##0.0\ _г_р_н_._-;\-* #,##0.0\ _г_р_н_._-;_-* &quot;-&quot;?\ _г_р_н_._-;_-@_-"/>
    <numFmt numFmtId="204" formatCode="_-* #,##0.0_р_._-;\-* #,##0.0_р_._-;_-* &quot;-&quot;?_р_._-;_-@_-"/>
    <numFmt numFmtId="205" formatCode="#,##0.0"/>
    <numFmt numFmtId="206" formatCode="_-* #,##0_р_._-;\-* #,##0_р_._-;_-* &quot;-&quot;??_р_._-;_-@_-"/>
    <numFmt numFmtId="207" formatCode="#0.00"/>
    <numFmt numFmtId="208" formatCode="_-* #,##0.0\ _₽_-;\-* #,##0.0\ _₽_-;_-* &quot;-&quot;?\ _₽_-;_-@_-"/>
  </numFmts>
  <fonts count="11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18" applyFont="1" applyFill="1" applyBorder="1" applyAlignment="1">
      <alignment vertical="center" wrapText="1"/>
      <protection/>
    </xf>
    <xf numFmtId="0" fontId="9" fillId="0" borderId="2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196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18" applyFont="1" applyBorder="1" applyAlignment="1">
      <alignment vertical="center" wrapText="1"/>
      <protection/>
    </xf>
    <xf numFmtId="0" fontId="0" fillId="0" borderId="1" xfId="18" applyFont="1" applyBorder="1" applyAlignment="1" quotePrefix="1">
      <alignment horizontal="center" vertical="center" wrapText="1"/>
      <protection/>
    </xf>
    <xf numFmtId="0" fontId="1" fillId="2" borderId="1" xfId="18" applyFont="1" applyFill="1" applyBorder="1" applyAlignment="1" quotePrefix="1">
      <alignment horizontal="center"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0" fontId="0" fillId="2" borderId="1" xfId="18" applyFont="1" applyFill="1" applyBorder="1" applyAlignment="1">
      <alignment vertical="center" wrapText="1"/>
      <protection/>
    </xf>
    <xf numFmtId="202" fontId="1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horizontal="center" vertical="center"/>
    </xf>
    <xf numFmtId="202" fontId="0" fillId="0" borderId="1" xfId="0" applyNumberFormat="1" applyFont="1" applyFill="1" applyBorder="1" applyAlignment="1">
      <alignment horizontal="center" vertical="center"/>
    </xf>
    <xf numFmtId="202" fontId="2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/>
    </xf>
    <xf numFmtId="202" fontId="1" fillId="0" borderId="1" xfId="0" applyNumberFormat="1" applyFont="1" applyFill="1" applyBorder="1" applyAlignment="1">
      <alignment horizontal="center" vertical="center"/>
    </xf>
    <xf numFmtId="202" fontId="0" fillId="0" borderId="1" xfId="0" applyNumberFormat="1" applyFont="1" applyFill="1" applyBorder="1" applyAlignment="1">
      <alignment/>
    </xf>
    <xf numFmtId="202" fontId="1" fillId="0" borderId="1" xfId="0" applyNumberFormat="1" applyFont="1" applyFill="1" applyBorder="1" applyAlignment="1">
      <alignment horizontal="center"/>
    </xf>
    <xf numFmtId="202" fontId="3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vertical="center" wrapText="1"/>
    </xf>
    <xf numFmtId="202" fontId="1" fillId="0" borderId="1" xfId="0" applyNumberFormat="1" applyFont="1" applyFill="1" applyBorder="1" applyAlignment="1">
      <alignment vertical="center"/>
    </xf>
    <xf numFmtId="202" fontId="0" fillId="0" borderId="1" xfId="0" applyNumberFormat="1" applyFont="1" applyFill="1" applyBorder="1" applyAlignment="1">
      <alignment vertical="center"/>
    </xf>
    <xf numFmtId="202" fontId="1" fillId="0" borderId="1" xfId="0" applyNumberFormat="1" applyFont="1" applyFill="1" applyBorder="1" applyAlignment="1">
      <alignment vertical="center"/>
    </xf>
    <xf numFmtId="202" fontId="0" fillId="0" borderId="1" xfId="0" applyNumberFormat="1" applyFont="1" applyFill="1" applyBorder="1" applyAlignment="1">
      <alignment vertical="center"/>
    </xf>
    <xf numFmtId="202" fontId="0" fillId="0" borderId="3" xfId="0" applyNumberFormat="1" applyFont="1" applyFill="1" applyBorder="1" applyAlignment="1">
      <alignment vertical="center"/>
    </xf>
    <xf numFmtId="202" fontId="1" fillId="0" borderId="3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202" fontId="1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205" fontId="0" fillId="0" borderId="0" xfId="0" applyNumberFormat="1" applyAlignment="1">
      <alignment/>
    </xf>
    <xf numFmtId="205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02" fontId="1" fillId="0" borderId="1" xfId="0" applyNumberFormat="1" applyFont="1" applyFill="1" applyBorder="1" applyAlignment="1">
      <alignment vertical="center" wrapText="1"/>
    </xf>
    <xf numFmtId="202" fontId="1" fillId="0" borderId="0" xfId="0" applyNumberFormat="1" applyFont="1" applyFill="1" applyBorder="1" applyAlignment="1">
      <alignment horizontal="center" vertical="center" wrapText="1"/>
    </xf>
    <xf numFmtId="204" fontId="0" fillId="0" borderId="0" xfId="0" applyNumberFormat="1" applyBorder="1" applyAlignment="1">
      <alignment/>
    </xf>
    <xf numFmtId="202" fontId="0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horizontal="center" vertical="center" wrapText="1"/>
    </xf>
    <xf numFmtId="202" fontId="0" fillId="0" borderId="0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/>
    </xf>
    <xf numFmtId="202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02" fontId="3" fillId="0" borderId="0" xfId="0" applyNumberFormat="1" applyFont="1" applyFill="1" applyBorder="1" applyAlignment="1">
      <alignment horizontal="center" vertical="center" wrapText="1"/>
    </xf>
    <xf numFmtId="202" fontId="3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vertical="center" wrapText="1"/>
    </xf>
    <xf numFmtId="202" fontId="1" fillId="0" borderId="0" xfId="0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202" fontId="1" fillId="0" borderId="0" xfId="0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202" fontId="1" fillId="2" borderId="0" xfId="0" applyNumberFormat="1" applyFont="1" applyFill="1" applyBorder="1" applyAlignment="1">
      <alignment horizontal="center" vertical="center"/>
    </xf>
    <xf numFmtId="205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07" fontId="0" fillId="0" borderId="0" xfId="0" applyNumberFormat="1" applyBorder="1" applyAlignment="1">
      <alignment/>
    </xf>
    <xf numFmtId="202" fontId="0" fillId="0" borderId="4" xfId="0" applyNumberFormat="1" applyFont="1" applyFill="1" applyBorder="1" applyAlignment="1">
      <alignment horizontal="center" vertical="center"/>
    </xf>
    <xf numFmtId="202" fontId="0" fillId="0" borderId="2" xfId="0" applyNumberFormat="1" applyFont="1" applyFill="1" applyBorder="1" applyAlignment="1">
      <alignment horizontal="center" vertical="center"/>
    </xf>
    <xf numFmtId="207" fontId="10" fillId="2" borderId="0" xfId="0" applyNumberFormat="1" applyFont="1" applyFill="1" applyBorder="1" applyAlignment="1">
      <alignment/>
    </xf>
    <xf numFmtId="202" fontId="0" fillId="2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202" fontId="0" fillId="2" borderId="1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Continuous" vertical="top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justify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202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Continuous" vertical="top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204" fontId="1" fillId="0" borderId="1" xfId="0" applyNumberFormat="1" applyFont="1" applyBorder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8"/>
  <sheetViews>
    <sheetView tabSelected="1" zoomScale="75" zoomScaleNormal="75" zoomScaleSheetLayoutView="85" workbookViewId="0" topLeftCell="A136">
      <selection activeCell="C157" sqref="C157"/>
    </sheetView>
  </sheetViews>
  <sheetFormatPr defaultColWidth="9.00390625" defaultRowHeight="15.75"/>
  <cols>
    <col min="1" max="1" width="14.125" style="0" customWidth="1"/>
    <col min="2" max="2" width="74.75390625" style="0" customWidth="1"/>
    <col min="3" max="3" width="14.375" style="0" customWidth="1"/>
    <col min="4" max="4" width="10.125" style="0" bestFit="1" customWidth="1"/>
    <col min="5" max="5" width="12.00390625" style="0" bestFit="1" customWidth="1"/>
    <col min="6" max="6" width="10.125" style="0" bestFit="1" customWidth="1"/>
  </cols>
  <sheetData>
    <row r="1" spans="2:3" ht="18" customHeight="1">
      <c r="B1" s="43" t="s">
        <v>22</v>
      </c>
      <c r="C1" s="43"/>
    </row>
    <row r="2" spans="2:3" ht="18" customHeight="1">
      <c r="B2" s="119" t="s">
        <v>33</v>
      </c>
      <c r="C2" s="1"/>
    </row>
    <row r="3" spans="2:3" ht="18" customHeight="1">
      <c r="B3" s="120" t="s">
        <v>160</v>
      </c>
      <c r="C3" s="8"/>
    </row>
    <row r="4" spans="1:3" ht="18" customHeight="1">
      <c r="A4" s="3"/>
      <c r="B4" s="121"/>
      <c r="C4" s="126" t="s">
        <v>21</v>
      </c>
    </row>
    <row r="5" spans="1:3" ht="47.25">
      <c r="A5" s="28"/>
      <c r="B5" s="125" t="s">
        <v>0</v>
      </c>
      <c r="C5" s="40" t="s">
        <v>161</v>
      </c>
    </row>
    <row r="6" spans="1:6" ht="15.75">
      <c r="A6" s="23">
        <v>10000000</v>
      </c>
      <c r="B6" s="24" t="s">
        <v>1</v>
      </c>
      <c r="C6" s="59">
        <f>C7+C10+C11+C15</f>
        <v>75208.03</v>
      </c>
      <c r="D6" s="112"/>
      <c r="E6" s="86"/>
      <c r="F6" s="87"/>
    </row>
    <row r="7" spans="1:6" ht="31.5">
      <c r="A7" s="25">
        <v>11000000</v>
      </c>
      <c r="B7" s="26" t="s">
        <v>142</v>
      </c>
      <c r="C7" s="59">
        <f>C8+C9</f>
        <v>54145.259999999995</v>
      </c>
      <c r="D7" s="112"/>
      <c r="E7" s="86"/>
      <c r="F7" s="87"/>
    </row>
    <row r="8" spans="1:6" ht="15.75">
      <c r="A8" s="33">
        <v>11010000</v>
      </c>
      <c r="B8" s="80" t="s">
        <v>20</v>
      </c>
      <c r="C8" s="61">
        <v>54152.77</v>
      </c>
      <c r="D8" s="112"/>
      <c r="E8" s="86"/>
      <c r="F8" s="87"/>
    </row>
    <row r="9" spans="1:6" s="42" customFormat="1" ht="15.75">
      <c r="A9" s="84">
        <v>11020200</v>
      </c>
      <c r="B9" s="83" t="s">
        <v>126</v>
      </c>
      <c r="C9" s="85">
        <v>-7.51</v>
      </c>
      <c r="D9" s="112"/>
      <c r="E9" s="86"/>
      <c r="F9" s="87"/>
    </row>
    <row r="10" spans="1:6" s="42" customFormat="1" ht="15.75">
      <c r="A10" s="84">
        <v>13000000</v>
      </c>
      <c r="B10" s="83" t="s">
        <v>130</v>
      </c>
      <c r="C10" s="85">
        <v>125.08</v>
      </c>
      <c r="D10" s="112"/>
      <c r="E10" s="86"/>
      <c r="F10" s="87"/>
    </row>
    <row r="11" spans="1:6" ht="15.75">
      <c r="A11" s="25">
        <v>14000000</v>
      </c>
      <c r="B11" s="29" t="s">
        <v>143</v>
      </c>
      <c r="C11" s="62">
        <f>C12+C13+C14</f>
        <v>6118.379999999999</v>
      </c>
      <c r="D11" s="112"/>
      <c r="E11" s="86"/>
      <c r="F11" s="87"/>
    </row>
    <row r="12" spans="1:6" s="42" customFormat="1" ht="15.75">
      <c r="A12" s="122">
        <v>14020000</v>
      </c>
      <c r="B12" s="123" t="s">
        <v>61</v>
      </c>
      <c r="C12" s="124">
        <v>783.87</v>
      </c>
      <c r="D12" s="112"/>
      <c r="E12" s="86"/>
      <c r="F12" s="87"/>
    </row>
    <row r="13" spans="1:6" s="42" customFormat="1" ht="31.5">
      <c r="A13" s="122">
        <v>14030000</v>
      </c>
      <c r="B13" s="123" t="s">
        <v>62</v>
      </c>
      <c r="C13" s="124">
        <v>2708.62</v>
      </c>
      <c r="D13" s="112"/>
      <c r="E13" s="86"/>
      <c r="F13" s="87"/>
    </row>
    <row r="14" spans="1:6" ht="31.5">
      <c r="A14" s="122">
        <v>14040000</v>
      </c>
      <c r="B14" s="123" t="s">
        <v>60</v>
      </c>
      <c r="C14" s="64">
        <v>2625.89</v>
      </c>
      <c r="D14" s="112"/>
      <c r="E14" s="86"/>
      <c r="F14" s="87"/>
    </row>
    <row r="15" spans="1:6" ht="15.75">
      <c r="A15" s="25">
        <v>18000000</v>
      </c>
      <c r="B15" s="30" t="s">
        <v>144</v>
      </c>
      <c r="C15" s="133">
        <f>C16+C20+C21+C22</f>
        <v>14819.31</v>
      </c>
      <c r="D15" s="86"/>
      <c r="E15" s="86"/>
      <c r="F15" s="87"/>
    </row>
    <row r="16" spans="1:6" ht="15.75">
      <c r="A16" s="33">
        <v>18010000</v>
      </c>
      <c r="B16" s="34" t="s">
        <v>23</v>
      </c>
      <c r="C16" s="133">
        <f>C17+C18+C19</f>
        <v>6139.86</v>
      </c>
      <c r="D16" s="92"/>
      <c r="E16" s="86"/>
      <c r="F16" s="87"/>
    </row>
    <row r="17" spans="1:6" ht="15.75">
      <c r="A17" s="31"/>
      <c r="B17" s="32" t="s">
        <v>24</v>
      </c>
      <c r="C17" s="64">
        <v>1873.98</v>
      </c>
      <c r="D17" s="112"/>
      <c r="E17" s="86"/>
      <c r="F17" s="87"/>
    </row>
    <row r="18" spans="1:6" ht="15.75">
      <c r="A18" s="31"/>
      <c r="B18" s="32" t="s">
        <v>25</v>
      </c>
      <c r="C18" s="64">
        <v>4188.43</v>
      </c>
      <c r="D18" s="112"/>
      <c r="E18" s="86"/>
      <c r="F18" s="87"/>
    </row>
    <row r="19" spans="1:6" ht="15.75">
      <c r="A19" s="31"/>
      <c r="B19" s="32" t="s">
        <v>131</v>
      </c>
      <c r="C19" s="64">
        <v>77.45</v>
      </c>
      <c r="D19" s="112"/>
      <c r="E19" s="86"/>
      <c r="F19" s="87"/>
    </row>
    <row r="20" spans="1:6" ht="15.75">
      <c r="A20" s="33">
        <v>18030000</v>
      </c>
      <c r="B20" s="34" t="s">
        <v>19</v>
      </c>
      <c r="C20" s="61">
        <v>4.94</v>
      </c>
      <c r="D20" s="112"/>
      <c r="E20" s="86"/>
      <c r="F20" s="87"/>
    </row>
    <row r="21" spans="1:6" ht="15.75">
      <c r="A21" s="33">
        <v>18040000</v>
      </c>
      <c r="B21" s="34" t="s">
        <v>11</v>
      </c>
      <c r="C21" s="61"/>
      <c r="D21" s="112"/>
      <c r="E21" s="86"/>
      <c r="F21" s="87"/>
    </row>
    <row r="22" spans="1:6" ht="15.75">
      <c r="A22" s="33">
        <v>18050000</v>
      </c>
      <c r="B22" s="34" t="s">
        <v>12</v>
      </c>
      <c r="C22" s="61">
        <v>8674.51</v>
      </c>
      <c r="D22" s="112"/>
      <c r="E22" s="86"/>
      <c r="F22" s="87"/>
    </row>
    <row r="23" spans="1:6" ht="15.75">
      <c r="A23" s="25">
        <v>20000000</v>
      </c>
      <c r="B23" s="35" t="s">
        <v>2</v>
      </c>
      <c r="C23" s="59">
        <f>C24+C26+C36</f>
        <v>1367.1599999999999</v>
      </c>
      <c r="D23" s="112"/>
      <c r="E23" s="86"/>
      <c r="F23" s="87"/>
    </row>
    <row r="24" spans="1:6" ht="15.75">
      <c r="A24" s="25">
        <v>21000000</v>
      </c>
      <c r="B24" s="36" t="s">
        <v>145</v>
      </c>
      <c r="C24" s="59">
        <f>C25</f>
        <v>75.74</v>
      </c>
      <c r="D24" s="112"/>
      <c r="E24" s="86"/>
      <c r="F24" s="87"/>
    </row>
    <row r="25" spans="1:6" ht="15.75">
      <c r="A25" s="122">
        <v>21080000</v>
      </c>
      <c r="B25" s="127" t="s">
        <v>18</v>
      </c>
      <c r="C25" s="64">
        <v>75.74</v>
      </c>
      <c r="D25" s="112"/>
      <c r="E25" s="86"/>
      <c r="F25" s="87"/>
    </row>
    <row r="26" spans="1:7" ht="31.5">
      <c r="A26" s="25">
        <v>22000000</v>
      </c>
      <c r="B26" s="29" t="s">
        <v>146</v>
      </c>
      <c r="C26" s="133">
        <f>C27+C28+C29+C30+C32+C35</f>
        <v>1138.78</v>
      </c>
      <c r="D26" s="86"/>
      <c r="E26" s="86"/>
      <c r="F26" s="87"/>
      <c r="G26" s="81"/>
    </row>
    <row r="27" spans="1:6" ht="31.5">
      <c r="A27" s="122">
        <v>22010300</v>
      </c>
      <c r="B27" s="127" t="s">
        <v>57</v>
      </c>
      <c r="C27" s="64">
        <v>23.19</v>
      </c>
      <c r="D27" s="112"/>
      <c r="E27" s="86"/>
      <c r="F27" s="87"/>
    </row>
    <row r="28" spans="1:6" ht="15.75">
      <c r="A28" s="122">
        <v>22012500</v>
      </c>
      <c r="B28" s="127" t="s">
        <v>27</v>
      </c>
      <c r="C28" s="64">
        <v>738.26</v>
      </c>
      <c r="D28" s="112"/>
      <c r="E28" s="86"/>
      <c r="F28" s="87"/>
    </row>
    <row r="29" spans="1:6" ht="31.5">
      <c r="A29" s="122">
        <v>22012600</v>
      </c>
      <c r="B29" s="127" t="s">
        <v>38</v>
      </c>
      <c r="C29" s="64">
        <v>296.84</v>
      </c>
      <c r="D29" s="112"/>
      <c r="E29" s="86"/>
      <c r="F29" s="87"/>
    </row>
    <row r="30" spans="1:6" ht="31.5">
      <c r="A30" s="33">
        <v>22080000</v>
      </c>
      <c r="B30" s="80" t="s">
        <v>135</v>
      </c>
      <c r="C30" s="61">
        <f>C31</f>
        <v>73.43</v>
      </c>
      <c r="D30" s="112"/>
      <c r="E30" s="86"/>
      <c r="F30" s="87"/>
    </row>
    <row r="31" spans="1:6" ht="31.5">
      <c r="A31" s="122">
        <v>22080400</v>
      </c>
      <c r="B31" s="127" t="s">
        <v>64</v>
      </c>
      <c r="C31" s="64">
        <v>73.43</v>
      </c>
      <c r="D31" s="112"/>
      <c r="E31" s="86"/>
      <c r="F31" s="87"/>
    </row>
    <row r="32" spans="1:6" ht="15.75">
      <c r="A32" s="33">
        <v>22090000</v>
      </c>
      <c r="B32" s="36" t="s">
        <v>28</v>
      </c>
      <c r="C32" s="61">
        <f>C33+C34</f>
        <v>6.779999999999999</v>
      </c>
      <c r="D32" s="112"/>
      <c r="E32" s="86"/>
      <c r="F32" s="87"/>
    </row>
    <row r="33" spans="1:6" ht="31.5">
      <c r="A33" s="122">
        <v>22090100</v>
      </c>
      <c r="B33" s="128" t="s">
        <v>136</v>
      </c>
      <c r="C33" s="64">
        <v>2.65</v>
      </c>
      <c r="D33" s="112"/>
      <c r="E33" s="86"/>
      <c r="F33" s="87"/>
    </row>
    <row r="34" spans="1:6" ht="31.5">
      <c r="A34" s="122">
        <v>22090400</v>
      </c>
      <c r="B34" s="128" t="s">
        <v>137</v>
      </c>
      <c r="C34" s="64">
        <v>4.13</v>
      </c>
      <c r="D34" s="112"/>
      <c r="E34" s="86"/>
      <c r="F34" s="87"/>
    </row>
    <row r="35" spans="1:6" ht="15.75">
      <c r="A35" s="27">
        <v>22130000</v>
      </c>
      <c r="B35" s="37" t="s">
        <v>35</v>
      </c>
      <c r="C35" s="60">
        <v>0.28</v>
      </c>
      <c r="D35" s="112"/>
      <c r="E35" s="86"/>
      <c r="F35" s="87"/>
    </row>
    <row r="36" spans="1:6" ht="15.75">
      <c r="A36" s="25">
        <v>24060000</v>
      </c>
      <c r="B36" s="29" t="s">
        <v>16</v>
      </c>
      <c r="C36" s="59">
        <f>C37</f>
        <v>152.64</v>
      </c>
      <c r="D36" s="112"/>
      <c r="E36" s="86"/>
      <c r="F36" s="87"/>
    </row>
    <row r="37" spans="1:6" ht="15.75">
      <c r="A37" s="122">
        <v>24060300</v>
      </c>
      <c r="B37" s="127" t="s">
        <v>4</v>
      </c>
      <c r="C37" s="64">
        <v>152.64</v>
      </c>
      <c r="D37" s="112"/>
      <c r="E37" s="86"/>
      <c r="F37" s="87"/>
    </row>
    <row r="38" spans="1:6" ht="15.75">
      <c r="A38" s="25"/>
      <c r="B38" s="29" t="s">
        <v>149</v>
      </c>
      <c r="C38" s="59">
        <f>C6+C23</f>
        <v>76575.19</v>
      </c>
      <c r="D38" s="112"/>
      <c r="E38" s="86"/>
      <c r="F38" s="87"/>
    </row>
    <row r="39" spans="1:6" ht="15.75">
      <c r="A39" s="25">
        <v>40000000</v>
      </c>
      <c r="B39" s="35" t="s">
        <v>3</v>
      </c>
      <c r="C39" s="59">
        <f>C40+C45+C44</f>
        <v>40925.32</v>
      </c>
      <c r="D39" s="112"/>
      <c r="E39" s="86"/>
      <c r="F39" s="87"/>
    </row>
    <row r="40" spans="1:6" ht="15.75">
      <c r="A40" s="10">
        <v>41030000</v>
      </c>
      <c r="B40" s="38" t="s">
        <v>147</v>
      </c>
      <c r="C40" s="59">
        <f>C41+C42+C43</f>
        <v>38150.87</v>
      </c>
      <c r="D40" s="112"/>
      <c r="E40" s="86"/>
      <c r="F40" s="87"/>
    </row>
    <row r="41" spans="1:6" ht="15.75">
      <c r="A41" s="129">
        <v>41033900</v>
      </c>
      <c r="B41" s="127" t="s">
        <v>29</v>
      </c>
      <c r="C41" s="64">
        <v>32321.4</v>
      </c>
      <c r="D41" s="112"/>
      <c r="E41" s="86"/>
      <c r="F41" s="87"/>
    </row>
    <row r="42" spans="1:6" ht="15.75">
      <c r="A42" s="129">
        <v>41034200</v>
      </c>
      <c r="B42" s="127" t="s">
        <v>37</v>
      </c>
      <c r="C42" s="64">
        <v>5570.8</v>
      </c>
      <c r="D42" s="112"/>
      <c r="E42" s="86"/>
      <c r="F42" s="87"/>
    </row>
    <row r="43" spans="1:6" ht="31.5">
      <c r="A43" s="129">
        <v>41034500</v>
      </c>
      <c r="B43" s="127" t="s">
        <v>165</v>
      </c>
      <c r="C43" s="64">
        <v>258.67</v>
      </c>
      <c r="D43" s="112"/>
      <c r="E43" s="86"/>
      <c r="F43" s="87"/>
    </row>
    <row r="44" spans="1:6" ht="15.75">
      <c r="A44" s="40">
        <v>41040000</v>
      </c>
      <c r="B44" s="80" t="s">
        <v>134</v>
      </c>
      <c r="C44" s="61">
        <v>996.45</v>
      </c>
      <c r="D44" s="112"/>
      <c r="E44" s="86"/>
      <c r="F44" s="87"/>
    </row>
    <row r="45" spans="1:6" ht="15.75">
      <c r="A45" s="9">
        <v>41050000</v>
      </c>
      <c r="B45" s="28" t="s">
        <v>65</v>
      </c>
      <c r="C45" s="61">
        <f>C46+C47+C48</f>
        <v>1778</v>
      </c>
      <c r="D45" s="112"/>
      <c r="E45" s="86"/>
      <c r="F45" s="87"/>
    </row>
    <row r="46" spans="1:6" ht="52.5" customHeight="1">
      <c r="A46" s="129">
        <v>41051200</v>
      </c>
      <c r="B46" s="127" t="s">
        <v>128</v>
      </c>
      <c r="C46" s="64">
        <v>10</v>
      </c>
      <c r="D46" s="112"/>
      <c r="E46" s="86"/>
      <c r="F46" s="87"/>
    </row>
    <row r="47" spans="1:6" ht="15.75">
      <c r="A47" s="129">
        <v>41053900</v>
      </c>
      <c r="B47" s="127" t="s">
        <v>117</v>
      </c>
      <c r="C47" s="64">
        <v>758</v>
      </c>
      <c r="D47" s="112"/>
      <c r="E47" s="86"/>
      <c r="F47" s="87"/>
    </row>
    <row r="48" spans="1:6" ht="51" customHeight="1">
      <c r="A48" s="129">
        <v>41054100</v>
      </c>
      <c r="B48" s="127" t="s">
        <v>157</v>
      </c>
      <c r="C48" s="64">
        <v>1010</v>
      </c>
      <c r="D48" s="112"/>
      <c r="E48" s="86"/>
      <c r="F48" s="87"/>
    </row>
    <row r="49" spans="1:6" ht="15.75">
      <c r="A49" s="9"/>
      <c r="B49" s="15" t="s">
        <v>148</v>
      </c>
      <c r="C49" s="59">
        <f>C38+C39</f>
        <v>117500.51000000001</v>
      </c>
      <c r="D49" s="112"/>
      <c r="E49" s="86"/>
      <c r="F49" s="87"/>
    </row>
    <row r="50" spans="1:6" ht="15.75">
      <c r="A50" s="9"/>
      <c r="B50" s="15"/>
      <c r="C50" s="59"/>
      <c r="D50" s="112"/>
      <c r="E50" s="86"/>
      <c r="F50" s="87"/>
    </row>
    <row r="51" spans="1:6" ht="57" customHeight="1">
      <c r="A51" s="40" t="s">
        <v>58</v>
      </c>
      <c r="B51" s="40" t="s">
        <v>5</v>
      </c>
      <c r="C51" s="61" t="s">
        <v>162</v>
      </c>
      <c r="D51" s="112"/>
      <c r="E51" s="88"/>
      <c r="F51" s="87"/>
    </row>
    <row r="52" spans="1:6" ht="15.75">
      <c r="A52" s="45" t="s">
        <v>44</v>
      </c>
      <c r="B52" s="11" t="s">
        <v>6</v>
      </c>
      <c r="C52" s="62">
        <v>11634</v>
      </c>
      <c r="D52" s="112"/>
      <c r="E52" s="89"/>
      <c r="F52" s="87"/>
    </row>
    <row r="53" spans="1:6" ht="15.75">
      <c r="A53" s="45" t="s">
        <v>45</v>
      </c>
      <c r="B53" s="11" t="s">
        <v>7</v>
      </c>
      <c r="C53" s="62">
        <f>SUM(C54:C61)</f>
        <v>64938.07999999999</v>
      </c>
      <c r="D53" s="112"/>
      <c r="E53" s="89"/>
      <c r="F53" s="87"/>
    </row>
    <row r="54" spans="1:6" ht="15.75">
      <c r="A54" s="46" t="s">
        <v>41</v>
      </c>
      <c r="B54" s="52" t="s">
        <v>70</v>
      </c>
      <c r="C54" s="65">
        <v>18465.59</v>
      </c>
      <c r="D54" s="112"/>
      <c r="E54" s="93"/>
      <c r="F54" s="87"/>
    </row>
    <row r="55" spans="1:6" ht="47.25">
      <c r="A55" s="46" t="s">
        <v>42</v>
      </c>
      <c r="B55" s="52" t="s">
        <v>71</v>
      </c>
      <c r="C55" s="65">
        <v>34229</v>
      </c>
      <c r="D55" s="112"/>
      <c r="E55" s="93"/>
      <c r="F55" s="87"/>
    </row>
    <row r="56" spans="1:6" ht="31.5">
      <c r="A56" s="46" t="s">
        <v>151</v>
      </c>
      <c r="B56" s="52" t="s">
        <v>152</v>
      </c>
      <c r="C56" s="65">
        <v>5686.7</v>
      </c>
      <c r="D56" s="112"/>
      <c r="E56" s="93"/>
      <c r="F56" s="87"/>
    </row>
    <row r="57" spans="1:6" ht="31.5">
      <c r="A57" s="46" t="s">
        <v>43</v>
      </c>
      <c r="B57" s="52" t="s">
        <v>40</v>
      </c>
      <c r="C57" s="65">
        <v>1654.6</v>
      </c>
      <c r="D57" s="112"/>
      <c r="E57" s="93"/>
      <c r="F57" s="87"/>
    </row>
    <row r="58" spans="1:6" ht="31.5">
      <c r="A58" s="46" t="s">
        <v>66</v>
      </c>
      <c r="B58" s="52" t="s">
        <v>72</v>
      </c>
      <c r="C58" s="65">
        <v>3352.7</v>
      </c>
      <c r="D58" s="112"/>
      <c r="E58" s="93"/>
      <c r="F58" s="87"/>
    </row>
    <row r="59" spans="1:6" ht="15.75">
      <c r="A59" s="46" t="s">
        <v>67</v>
      </c>
      <c r="B59" s="52" t="s">
        <v>73</v>
      </c>
      <c r="C59" s="65">
        <v>518.74</v>
      </c>
      <c r="D59" s="112"/>
      <c r="E59" s="93"/>
      <c r="F59" s="87"/>
    </row>
    <row r="60" spans="1:6" ht="15.75">
      <c r="A60" s="46" t="s">
        <v>68</v>
      </c>
      <c r="B60" s="52" t="s">
        <v>74</v>
      </c>
      <c r="C60" s="65">
        <v>877.75</v>
      </c>
      <c r="D60" s="112"/>
      <c r="E60" s="93"/>
      <c r="F60" s="87"/>
    </row>
    <row r="61" spans="1:6" ht="15.75">
      <c r="A61" s="46" t="s">
        <v>69</v>
      </c>
      <c r="B61" s="52" t="s">
        <v>75</v>
      </c>
      <c r="C61" s="65">
        <v>153</v>
      </c>
      <c r="D61" s="112"/>
      <c r="E61" s="93"/>
      <c r="F61" s="87"/>
    </row>
    <row r="62" spans="1:6" s="2" customFormat="1" ht="15.75">
      <c r="A62" s="47" t="s">
        <v>47</v>
      </c>
      <c r="B62" s="6" t="s">
        <v>48</v>
      </c>
      <c r="C62" s="66">
        <f>C63</f>
        <v>1161.2</v>
      </c>
      <c r="D62" s="112"/>
      <c r="E62" s="94"/>
      <c r="F62" s="87"/>
    </row>
    <row r="63" spans="1:6" ht="15.75">
      <c r="A63" s="5" t="s">
        <v>76</v>
      </c>
      <c r="B63" s="52" t="s">
        <v>77</v>
      </c>
      <c r="C63" s="65">
        <v>1161.2</v>
      </c>
      <c r="D63" s="112"/>
      <c r="E63" s="93"/>
      <c r="F63" s="87"/>
    </row>
    <row r="64" spans="1:6" ht="15.75">
      <c r="A64" s="45" t="s">
        <v>46</v>
      </c>
      <c r="B64" s="11" t="s">
        <v>15</v>
      </c>
      <c r="C64" s="62">
        <f>SUM(C65:C77)</f>
        <v>5391.889999999999</v>
      </c>
      <c r="D64" s="112"/>
      <c r="E64" s="89"/>
      <c r="F64" s="87"/>
    </row>
    <row r="65" spans="1:6" ht="15.75">
      <c r="A65" s="4">
        <v>3032</v>
      </c>
      <c r="B65" s="52" t="s">
        <v>78</v>
      </c>
      <c r="C65" s="65">
        <v>67.8</v>
      </c>
      <c r="D65" s="112"/>
      <c r="E65" s="93"/>
      <c r="F65" s="87"/>
    </row>
    <row r="66" spans="1:6" ht="31.5">
      <c r="A66" s="4">
        <v>3033</v>
      </c>
      <c r="B66" s="52" t="s">
        <v>49</v>
      </c>
      <c r="C66" s="65">
        <v>561.7</v>
      </c>
      <c r="D66" s="112"/>
      <c r="E66" s="93"/>
      <c r="F66" s="87"/>
    </row>
    <row r="67" spans="1:6" ht="31.5">
      <c r="A67" s="4">
        <v>3050</v>
      </c>
      <c r="B67" s="52" t="s">
        <v>138</v>
      </c>
      <c r="C67" s="116">
        <v>541.08</v>
      </c>
      <c r="D67" s="115"/>
      <c r="E67" s="93"/>
      <c r="F67" s="87"/>
    </row>
    <row r="68" spans="1:6" ht="31.5">
      <c r="A68" s="4">
        <v>3104</v>
      </c>
      <c r="B68" s="52" t="s">
        <v>50</v>
      </c>
      <c r="C68" s="65">
        <v>1467.3</v>
      </c>
      <c r="E68" s="93"/>
      <c r="F68" s="87"/>
    </row>
    <row r="69" spans="1:6" ht="15.75">
      <c r="A69" s="4">
        <v>3105</v>
      </c>
      <c r="B69" s="52" t="s">
        <v>79</v>
      </c>
      <c r="C69" s="65">
        <v>726.5</v>
      </c>
      <c r="E69" s="93"/>
      <c r="F69" s="87"/>
    </row>
    <row r="70" spans="1:6" ht="15.75">
      <c r="A70" s="4">
        <v>3112</v>
      </c>
      <c r="B70" s="52" t="s">
        <v>51</v>
      </c>
      <c r="C70" s="65">
        <v>58.39</v>
      </c>
      <c r="E70" s="93"/>
      <c r="F70" s="87"/>
    </row>
    <row r="71" spans="1:6" ht="31.5">
      <c r="A71" s="5" t="s">
        <v>80</v>
      </c>
      <c r="B71" s="52" t="s">
        <v>81</v>
      </c>
      <c r="C71" s="65">
        <v>336.2</v>
      </c>
      <c r="E71" s="93"/>
      <c r="F71" s="87"/>
    </row>
    <row r="72" spans="1:6" ht="47.25">
      <c r="A72" s="4">
        <v>3160</v>
      </c>
      <c r="B72" s="52" t="s">
        <v>82</v>
      </c>
      <c r="C72" s="65">
        <v>86.03</v>
      </c>
      <c r="E72" s="93"/>
      <c r="F72" s="87"/>
    </row>
    <row r="73" spans="1:6" ht="39.75" customHeight="1">
      <c r="A73" s="4">
        <v>3171</v>
      </c>
      <c r="B73" s="52" t="s">
        <v>141</v>
      </c>
      <c r="C73" s="65">
        <v>4.1</v>
      </c>
      <c r="E73" s="93"/>
      <c r="F73" s="87"/>
    </row>
    <row r="74" spans="1:6" ht="47.25">
      <c r="A74" s="46" t="s">
        <v>83</v>
      </c>
      <c r="B74" s="52" t="s">
        <v>84</v>
      </c>
      <c r="C74" s="65">
        <v>99.79</v>
      </c>
      <c r="E74" s="93"/>
      <c r="F74" s="87"/>
    </row>
    <row r="75" spans="1:6" ht="15.75">
      <c r="A75" s="46" t="s">
        <v>139</v>
      </c>
      <c r="B75" s="52" t="s">
        <v>140</v>
      </c>
      <c r="C75" s="65">
        <v>43</v>
      </c>
      <c r="E75" s="93"/>
      <c r="F75" s="87"/>
    </row>
    <row r="76" spans="1:6" ht="15.75">
      <c r="A76" s="5" t="s">
        <v>85</v>
      </c>
      <c r="B76" s="52" t="s">
        <v>86</v>
      </c>
      <c r="C76" s="65">
        <v>16.9</v>
      </c>
      <c r="E76" s="93"/>
      <c r="F76" s="87"/>
    </row>
    <row r="77" spans="1:6" ht="15.75">
      <c r="A77" s="4">
        <v>3242</v>
      </c>
      <c r="B77" s="52" t="s">
        <v>87</v>
      </c>
      <c r="C77" s="65">
        <v>1383.1</v>
      </c>
      <c r="E77" s="93"/>
      <c r="F77" s="87"/>
    </row>
    <row r="78" spans="1:6" s="2" customFormat="1" ht="15.75">
      <c r="A78" s="48">
        <v>4000</v>
      </c>
      <c r="B78" s="6" t="s">
        <v>8</v>
      </c>
      <c r="C78" s="66">
        <f>SUM(C80+C81+C82+C83+C79)</f>
        <v>1936.6999999999998</v>
      </c>
      <c r="E78" s="94"/>
      <c r="F78" s="87"/>
    </row>
    <row r="79" spans="1:6" ht="15.75">
      <c r="A79" s="4">
        <v>4030</v>
      </c>
      <c r="B79" s="52" t="s">
        <v>88</v>
      </c>
      <c r="C79" s="65">
        <v>618.4</v>
      </c>
      <c r="E79" s="93"/>
      <c r="F79" s="87"/>
    </row>
    <row r="80" spans="1:6" ht="15.75">
      <c r="A80" s="4">
        <v>4040</v>
      </c>
      <c r="B80" s="52" t="s">
        <v>89</v>
      </c>
      <c r="C80" s="65">
        <v>237</v>
      </c>
      <c r="E80" s="93"/>
      <c r="F80" s="87"/>
    </row>
    <row r="81" spans="1:6" ht="31.5">
      <c r="A81" s="4">
        <v>4060</v>
      </c>
      <c r="B81" s="52" t="s">
        <v>90</v>
      </c>
      <c r="C81" s="65">
        <v>132.2</v>
      </c>
      <c r="E81" s="93"/>
      <c r="F81" s="87"/>
    </row>
    <row r="82" spans="1:6" ht="15.75">
      <c r="A82" s="4">
        <v>4081</v>
      </c>
      <c r="B82" s="52" t="s">
        <v>91</v>
      </c>
      <c r="C82" s="65">
        <v>720.3</v>
      </c>
      <c r="E82" s="93"/>
      <c r="F82" s="87"/>
    </row>
    <row r="83" spans="1:6" ht="15.75">
      <c r="A83" s="4">
        <v>4082</v>
      </c>
      <c r="B83" s="52" t="s">
        <v>92</v>
      </c>
      <c r="C83" s="65">
        <v>228.8</v>
      </c>
      <c r="E83" s="93"/>
      <c r="F83" s="87"/>
    </row>
    <row r="84" spans="1:6" s="2" customFormat="1" ht="15.75">
      <c r="A84" s="48">
        <v>5000</v>
      </c>
      <c r="B84" s="6" t="s">
        <v>39</v>
      </c>
      <c r="C84" s="66">
        <f>C85</f>
        <v>266.5</v>
      </c>
      <c r="E84" s="94"/>
      <c r="F84" s="87"/>
    </row>
    <row r="85" spans="1:6" ht="15.75">
      <c r="A85" s="4">
        <v>5011</v>
      </c>
      <c r="B85" s="56" t="s">
        <v>52</v>
      </c>
      <c r="C85" s="65">
        <v>266.5</v>
      </c>
      <c r="E85" s="93"/>
      <c r="F85" s="87"/>
    </row>
    <row r="86" spans="1:6" ht="15.75">
      <c r="A86" s="45" t="s">
        <v>53</v>
      </c>
      <c r="B86" s="6" t="s">
        <v>10</v>
      </c>
      <c r="C86" s="62">
        <f>C87+C88</f>
        <v>11861</v>
      </c>
      <c r="E86" s="89"/>
      <c r="F86" s="87"/>
    </row>
    <row r="87" spans="1:6" ht="32.25" thickBot="1">
      <c r="A87" s="46" t="s">
        <v>94</v>
      </c>
      <c r="B87" s="52" t="s">
        <v>95</v>
      </c>
      <c r="C87" s="114">
        <v>629.6</v>
      </c>
      <c r="E87" s="90"/>
      <c r="F87" s="87"/>
    </row>
    <row r="88" spans="1:6" ht="15.75">
      <c r="A88" s="46" t="s">
        <v>54</v>
      </c>
      <c r="B88" s="52" t="s">
        <v>96</v>
      </c>
      <c r="C88" s="113">
        <v>11231.4</v>
      </c>
      <c r="E88" s="90"/>
      <c r="F88" s="87"/>
    </row>
    <row r="89" spans="1:6" ht="15.75">
      <c r="A89" s="54" t="s">
        <v>97</v>
      </c>
      <c r="B89" s="57" t="s">
        <v>98</v>
      </c>
      <c r="C89" s="62">
        <f>C91+C92+C93+C94+C95+C90</f>
        <v>1061.1799999999998</v>
      </c>
      <c r="E89" s="89"/>
      <c r="F89" s="87"/>
    </row>
    <row r="90" spans="1:6" ht="15.75">
      <c r="A90" s="55">
        <v>7370</v>
      </c>
      <c r="B90" s="58" t="s">
        <v>156</v>
      </c>
      <c r="C90" s="63">
        <v>110.85</v>
      </c>
      <c r="E90" s="89"/>
      <c r="F90" s="87"/>
    </row>
    <row r="91" spans="1:6" ht="31.5">
      <c r="A91" s="53" t="s">
        <v>99</v>
      </c>
      <c r="B91" s="52" t="s">
        <v>100</v>
      </c>
      <c r="C91" s="65">
        <v>859.5</v>
      </c>
      <c r="E91" s="93"/>
      <c r="F91" s="87"/>
    </row>
    <row r="92" spans="1:6" ht="15.75">
      <c r="A92" s="53" t="s">
        <v>101</v>
      </c>
      <c r="B92" s="52" t="s">
        <v>102</v>
      </c>
      <c r="C92" s="63">
        <v>55.28</v>
      </c>
      <c r="E92" s="90"/>
      <c r="F92" s="87"/>
    </row>
    <row r="93" spans="1:6" s="42" customFormat="1" ht="15.75">
      <c r="A93" s="53">
        <v>7622</v>
      </c>
      <c r="B93" s="52" t="s">
        <v>129</v>
      </c>
      <c r="C93" s="63">
        <v>32.36</v>
      </c>
      <c r="E93" s="90"/>
      <c r="F93" s="87"/>
    </row>
    <row r="94" spans="1:6" ht="15.75">
      <c r="A94" s="53" t="s">
        <v>103</v>
      </c>
      <c r="B94" s="52" t="s">
        <v>63</v>
      </c>
      <c r="C94" s="65">
        <v>2.79</v>
      </c>
      <c r="E94" s="93"/>
      <c r="F94" s="87"/>
    </row>
    <row r="95" spans="1:6" ht="15.75">
      <c r="A95" s="53" t="s">
        <v>104</v>
      </c>
      <c r="B95" s="52" t="s">
        <v>105</v>
      </c>
      <c r="C95" s="63">
        <v>0.4</v>
      </c>
      <c r="E95" s="90"/>
      <c r="F95" s="87"/>
    </row>
    <row r="96" spans="1:6" ht="15.75">
      <c r="A96" s="54" t="s">
        <v>56</v>
      </c>
      <c r="B96" s="57" t="s">
        <v>106</v>
      </c>
      <c r="C96" s="66">
        <f>C97+C98+C99</f>
        <v>795.3000000000001</v>
      </c>
      <c r="E96" s="94"/>
      <c r="F96" s="87"/>
    </row>
    <row r="97" spans="1:6" ht="31.5">
      <c r="A97" s="55" t="s">
        <v>107</v>
      </c>
      <c r="B97" s="58" t="s">
        <v>108</v>
      </c>
      <c r="C97" s="63">
        <v>696.7</v>
      </c>
      <c r="E97" s="90"/>
      <c r="F97" s="87"/>
    </row>
    <row r="98" spans="1:6" ht="15.75">
      <c r="A98" s="55" t="s">
        <v>109</v>
      </c>
      <c r="B98" s="58" t="s">
        <v>55</v>
      </c>
      <c r="C98" s="63">
        <v>9</v>
      </c>
      <c r="E98" s="90"/>
      <c r="F98" s="87"/>
    </row>
    <row r="99" spans="1:6" ht="15.75">
      <c r="A99" s="55">
        <v>8600</v>
      </c>
      <c r="B99" s="58" t="s">
        <v>133</v>
      </c>
      <c r="C99" s="63">
        <v>89.6</v>
      </c>
      <c r="E99" s="90"/>
      <c r="F99" s="87"/>
    </row>
    <row r="100" spans="1:6" s="42" customFormat="1" ht="15.75">
      <c r="A100" s="55" t="s">
        <v>110</v>
      </c>
      <c r="B100" s="58" t="s">
        <v>111</v>
      </c>
      <c r="C100" s="63"/>
      <c r="E100" s="90"/>
      <c r="F100" s="87"/>
    </row>
    <row r="101" spans="1:6" ht="15.75">
      <c r="A101" s="54" t="s">
        <v>112</v>
      </c>
      <c r="B101" s="57" t="s">
        <v>113</v>
      </c>
      <c r="C101" s="66">
        <f>C102+C104+C107+C108+C106+C105+C103</f>
        <v>8211.32</v>
      </c>
      <c r="E101" s="94"/>
      <c r="F101" s="87"/>
    </row>
    <row r="102" spans="1:6" ht="15.75">
      <c r="A102" s="55">
        <v>9150</v>
      </c>
      <c r="B102" s="58" t="s">
        <v>154</v>
      </c>
      <c r="C102" s="63">
        <v>496.5</v>
      </c>
      <c r="E102" s="94"/>
      <c r="F102" s="87"/>
    </row>
    <row r="103" spans="1:6" ht="31.5">
      <c r="A103" s="55">
        <v>9310</v>
      </c>
      <c r="B103" s="58" t="s">
        <v>166</v>
      </c>
      <c r="C103" s="63">
        <v>668.8</v>
      </c>
      <c r="E103" s="94"/>
      <c r="F103" s="87"/>
    </row>
    <row r="104" spans="1:6" s="42" customFormat="1" ht="31.5">
      <c r="A104" s="55" t="s">
        <v>114</v>
      </c>
      <c r="B104" s="58" t="s">
        <v>115</v>
      </c>
      <c r="C104" s="63">
        <v>5570.8</v>
      </c>
      <c r="E104" s="90"/>
      <c r="F104" s="87"/>
    </row>
    <row r="105" spans="1:6" s="42" customFormat="1" ht="31.5">
      <c r="A105" s="55">
        <v>9420</v>
      </c>
      <c r="B105" s="58" t="s">
        <v>155</v>
      </c>
      <c r="C105" s="63">
        <v>0.11</v>
      </c>
      <c r="E105" s="90"/>
      <c r="F105" s="87"/>
    </row>
    <row r="106" spans="1:6" s="42" customFormat="1" ht="15.75">
      <c r="A106" s="55">
        <v>9750</v>
      </c>
      <c r="B106" s="58" t="s">
        <v>132</v>
      </c>
      <c r="C106" s="63">
        <v>200</v>
      </c>
      <c r="E106" s="90"/>
      <c r="F106" s="87"/>
    </row>
    <row r="107" spans="1:6" ht="15.75" customHeight="1">
      <c r="A107" s="55" t="s">
        <v>116</v>
      </c>
      <c r="B107" s="58" t="s">
        <v>117</v>
      </c>
      <c r="C107" s="63">
        <v>1085.11</v>
      </c>
      <c r="E107" s="90"/>
      <c r="F107" s="87"/>
    </row>
    <row r="108" spans="1:6" ht="35.25" customHeight="1">
      <c r="A108" s="55" t="s">
        <v>118</v>
      </c>
      <c r="B108" s="58" t="s">
        <v>119</v>
      </c>
      <c r="C108" s="67">
        <v>190</v>
      </c>
      <c r="E108" s="95"/>
      <c r="F108" s="87"/>
    </row>
    <row r="109" spans="1:6" ht="19.5" customHeight="1" thickBot="1">
      <c r="A109" s="55"/>
      <c r="B109" s="14" t="s">
        <v>9</v>
      </c>
      <c r="C109" s="68">
        <f>C101+C96+C89+C86+C84+C78+C64+C62+C53+C52</f>
        <v>107257.16999999998</v>
      </c>
      <c r="E109" s="96"/>
      <c r="F109" s="87"/>
    </row>
    <row r="110" spans="1:6" ht="18.75">
      <c r="A110" s="17"/>
      <c r="B110" s="18" t="s">
        <v>22</v>
      </c>
      <c r="C110" s="18"/>
      <c r="E110" s="97"/>
      <c r="F110" s="87"/>
    </row>
    <row r="111" spans="1:6" ht="18.75">
      <c r="A111" s="17"/>
      <c r="B111" s="130" t="s">
        <v>30</v>
      </c>
      <c r="C111" s="19"/>
      <c r="E111" s="98"/>
      <c r="F111" s="87"/>
    </row>
    <row r="112" spans="1:6" ht="18.75">
      <c r="A112" s="17"/>
      <c r="B112" s="131" t="s">
        <v>164</v>
      </c>
      <c r="C112" s="20"/>
      <c r="E112" s="99"/>
      <c r="F112" s="87"/>
    </row>
    <row r="113" spans="1:6" ht="15.75">
      <c r="A113" s="17"/>
      <c r="B113" s="21"/>
      <c r="C113" s="132" t="s">
        <v>21</v>
      </c>
      <c r="E113" s="100"/>
      <c r="F113" s="87"/>
    </row>
    <row r="114" spans="1:6" ht="51" customHeight="1">
      <c r="A114" s="9"/>
      <c r="B114" s="39" t="s">
        <v>0</v>
      </c>
      <c r="C114" s="40" t="s">
        <v>163</v>
      </c>
      <c r="E114" s="101"/>
      <c r="F114" s="87"/>
    </row>
    <row r="115" spans="1:6" ht="15.75">
      <c r="A115" s="40">
        <v>10000000</v>
      </c>
      <c r="B115" s="44" t="s">
        <v>1</v>
      </c>
      <c r="C115" s="61">
        <v>85.1</v>
      </c>
      <c r="E115" s="92"/>
      <c r="F115" s="87"/>
    </row>
    <row r="116" spans="1:6" ht="15.75">
      <c r="A116" s="33">
        <v>19000000</v>
      </c>
      <c r="B116" s="34" t="s">
        <v>26</v>
      </c>
      <c r="C116" s="61">
        <f>C117</f>
        <v>85.1</v>
      </c>
      <c r="E116" s="92"/>
      <c r="F116" s="87"/>
    </row>
    <row r="117" spans="1:6" ht="15.75">
      <c r="A117" s="122">
        <v>19010000</v>
      </c>
      <c r="B117" s="32" t="s">
        <v>13</v>
      </c>
      <c r="C117" s="64">
        <v>85.1</v>
      </c>
      <c r="E117" s="88"/>
      <c r="F117" s="87"/>
    </row>
    <row r="118" spans="1:6" ht="15.75">
      <c r="A118" s="25">
        <v>20000000</v>
      </c>
      <c r="B118" s="41" t="s">
        <v>14</v>
      </c>
      <c r="C118" s="59">
        <f>C119+C122</f>
        <v>1947.25</v>
      </c>
      <c r="E118" s="86"/>
      <c r="F118" s="87"/>
    </row>
    <row r="119" spans="1:6" ht="15.75">
      <c r="A119" s="33">
        <v>24000000</v>
      </c>
      <c r="B119" s="36" t="s">
        <v>16</v>
      </c>
      <c r="C119" s="61">
        <f>C120+C121</f>
        <v>553.25</v>
      </c>
      <c r="E119" s="102"/>
      <c r="F119" s="87"/>
    </row>
    <row r="120" spans="1:6" ht="15.75">
      <c r="A120" s="122">
        <v>24062100</v>
      </c>
      <c r="B120" s="128" t="s">
        <v>34</v>
      </c>
      <c r="C120" s="64">
        <v>145.45</v>
      </c>
      <c r="E120" s="91"/>
      <c r="F120" s="87"/>
    </row>
    <row r="121" spans="1:6" ht="22.5" customHeight="1">
      <c r="A121" s="122">
        <v>24170000</v>
      </c>
      <c r="B121" s="128" t="s">
        <v>31</v>
      </c>
      <c r="C121" s="64">
        <v>407.8</v>
      </c>
      <c r="E121" s="88"/>
      <c r="F121" s="87"/>
    </row>
    <row r="122" spans="1:6" ht="15.75">
      <c r="A122" s="33">
        <v>25000000</v>
      </c>
      <c r="B122" s="36" t="s">
        <v>36</v>
      </c>
      <c r="C122" s="61">
        <v>1394</v>
      </c>
      <c r="E122" s="92"/>
      <c r="F122" s="87"/>
    </row>
    <row r="123" spans="1:6" s="7" customFormat="1" ht="15.75">
      <c r="A123" s="33">
        <v>30000000</v>
      </c>
      <c r="B123" s="51" t="s">
        <v>17</v>
      </c>
      <c r="C123" s="69">
        <f>C124</f>
        <v>-0.83</v>
      </c>
      <c r="E123" s="103"/>
      <c r="F123" s="87"/>
    </row>
    <row r="124" spans="1:6" ht="15.75">
      <c r="A124" s="122">
        <v>31030000</v>
      </c>
      <c r="B124" s="127" t="s">
        <v>32</v>
      </c>
      <c r="C124" s="64">
        <v>-0.83</v>
      </c>
      <c r="E124" s="88"/>
      <c r="F124" s="87"/>
    </row>
    <row r="125" spans="1:6" ht="15.75">
      <c r="A125" s="27"/>
      <c r="B125" s="80" t="s">
        <v>150</v>
      </c>
      <c r="C125" s="61">
        <f>C115+C118+C123</f>
        <v>2031.52</v>
      </c>
      <c r="E125" s="88"/>
      <c r="F125" s="87"/>
    </row>
    <row r="126" spans="1:6" ht="15.75">
      <c r="A126" s="25"/>
      <c r="B126" s="29" t="s">
        <v>148</v>
      </c>
      <c r="C126" s="59">
        <f>C115+C118+C123</f>
        <v>2031.52</v>
      </c>
      <c r="E126" s="86"/>
      <c r="F126" s="87"/>
    </row>
    <row r="127" spans="1:6" ht="15.75">
      <c r="A127" s="22"/>
      <c r="B127" s="22"/>
      <c r="C127" s="22"/>
      <c r="E127" s="22"/>
      <c r="F127" s="87"/>
    </row>
    <row r="128" spans="1:6" ht="51" customHeight="1">
      <c r="A128" s="40" t="s">
        <v>58</v>
      </c>
      <c r="B128" s="40" t="s">
        <v>5</v>
      </c>
      <c r="C128" s="40" t="s">
        <v>162</v>
      </c>
      <c r="E128" s="101"/>
      <c r="F128" s="87"/>
    </row>
    <row r="129" spans="1:6" ht="15.75">
      <c r="A129" s="45" t="s">
        <v>44</v>
      </c>
      <c r="B129" s="6" t="s">
        <v>6</v>
      </c>
      <c r="C129" s="70">
        <v>196.7</v>
      </c>
      <c r="D129" s="2"/>
      <c r="E129" s="104"/>
      <c r="F129" s="87"/>
    </row>
    <row r="130" spans="1:6" ht="15.75">
      <c r="A130" s="45" t="s">
        <v>45</v>
      </c>
      <c r="B130" s="6" t="s">
        <v>7</v>
      </c>
      <c r="C130" s="71">
        <f>C131+C132+C134+C135+C133</f>
        <v>2243.502</v>
      </c>
      <c r="D130" s="2"/>
      <c r="E130" s="105"/>
      <c r="F130" s="87"/>
    </row>
    <row r="131" spans="1:6" ht="15.75">
      <c r="A131" s="5" t="s">
        <v>41</v>
      </c>
      <c r="B131" s="52" t="s">
        <v>70</v>
      </c>
      <c r="C131" s="72">
        <v>877.9</v>
      </c>
      <c r="E131" s="106"/>
      <c r="F131" s="87"/>
    </row>
    <row r="132" spans="1:6" ht="47.25">
      <c r="A132" s="5" t="s">
        <v>42</v>
      </c>
      <c r="B132" s="52" t="s">
        <v>71</v>
      </c>
      <c r="C132" s="72">
        <v>695.4</v>
      </c>
      <c r="E132" s="106"/>
      <c r="F132" s="87"/>
    </row>
    <row r="133" spans="1:6" ht="32.25" customHeight="1">
      <c r="A133" s="5" t="s">
        <v>151</v>
      </c>
      <c r="B133" s="52" t="s">
        <v>152</v>
      </c>
      <c r="C133" s="72">
        <v>491.96</v>
      </c>
      <c r="D133" t="s">
        <v>153</v>
      </c>
      <c r="E133" s="106"/>
      <c r="F133" s="87"/>
    </row>
    <row r="134" spans="1:6" ht="31.5" customHeight="1">
      <c r="A134" s="5" t="s">
        <v>43</v>
      </c>
      <c r="B134" s="52" t="s">
        <v>40</v>
      </c>
      <c r="C134" s="72">
        <v>111.047</v>
      </c>
      <c r="E134" s="106"/>
      <c r="F134" s="87"/>
    </row>
    <row r="135" spans="1:6" ht="31.5">
      <c r="A135" s="5" t="s">
        <v>66</v>
      </c>
      <c r="B135" s="52" t="s">
        <v>72</v>
      </c>
      <c r="C135" s="72">
        <v>67.195</v>
      </c>
      <c r="E135" s="106"/>
      <c r="F135" s="87"/>
    </row>
    <row r="136" spans="1:6" ht="15.75">
      <c r="A136" s="12" t="s">
        <v>46</v>
      </c>
      <c r="B136" s="13" t="s">
        <v>15</v>
      </c>
      <c r="C136" s="73">
        <f>C137</f>
        <v>178.4</v>
      </c>
      <c r="E136" s="107"/>
      <c r="F136" s="87"/>
    </row>
    <row r="137" spans="1:6" ht="31.5">
      <c r="A137" s="16" t="s">
        <v>59</v>
      </c>
      <c r="B137" s="52" t="s">
        <v>50</v>
      </c>
      <c r="C137" s="74">
        <v>178.4</v>
      </c>
      <c r="E137" s="108"/>
      <c r="F137" s="87"/>
    </row>
    <row r="138" spans="1:6" ht="15.75">
      <c r="A138" s="48">
        <v>4000</v>
      </c>
      <c r="B138" s="6" t="s">
        <v>8</v>
      </c>
      <c r="C138" s="73">
        <f>SUM(C139:C141)</f>
        <v>136.577</v>
      </c>
      <c r="E138" s="107"/>
      <c r="F138" s="87"/>
    </row>
    <row r="139" spans="1:6" ht="15.75">
      <c r="A139" s="4">
        <v>4040</v>
      </c>
      <c r="B139" s="52" t="s">
        <v>89</v>
      </c>
      <c r="C139" s="74">
        <v>0.63</v>
      </c>
      <c r="E139" s="108"/>
      <c r="F139" s="87"/>
    </row>
    <row r="140" spans="1:6" ht="15.75">
      <c r="A140" s="4">
        <v>4081</v>
      </c>
      <c r="B140" s="52" t="s">
        <v>91</v>
      </c>
      <c r="C140" s="75">
        <v>135.947</v>
      </c>
      <c r="E140" s="108"/>
      <c r="F140" s="87"/>
    </row>
    <row r="141" spans="1:6" ht="15.75">
      <c r="A141" s="4">
        <v>4082</v>
      </c>
      <c r="B141" s="52" t="s">
        <v>92</v>
      </c>
      <c r="C141" s="75">
        <v>0</v>
      </c>
      <c r="E141" s="108"/>
      <c r="F141" s="87"/>
    </row>
    <row r="142" spans="1:6" ht="15.75">
      <c r="A142" s="45" t="s">
        <v>53</v>
      </c>
      <c r="B142" s="57" t="s">
        <v>93</v>
      </c>
      <c r="C142" s="76">
        <f>C143+C144+C145+C146</f>
        <v>7004.665</v>
      </c>
      <c r="E142" s="107"/>
      <c r="F142" s="87"/>
    </row>
    <row r="143" spans="1:6" ht="15.75">
      <c r="A143" s="49">
        <v>6013</v>
      </c>
      <c r="B143" s="52" t="s">
        <v>120</v>
      </c>
      <c r="C143" s="75">
        <v>1584.516</v>
      </c>
      <c r="E143" s="108"/>
      <c r="F143" s="87"/>
    </row>
    <row r="144" spans="1:6" ht="31.5">
      <c r="A144" s="49">
        <v>6017</v>
      </c>
      <c r="B144" s="52" t="s">
        <v>95</v>
      </c>
      <c r="C144" s="75">
        <v>176.6</v>
      </c>
      <c r="E144" s="108"/>
      <c r="F144" s="87"/>
    </row>
    <row r="145" spans="1:6" ht="15.75">
      <c r="A145" s="49">
        <v>6030</v>
      </c>
      <c r="B145" s="52" t="s">
        <v>96</v>
      </c>
      <c r="C145" s="75">
        <v>5231.412</v>
      </c>
      <c r="E145" s="108"/>
      <c r="F145" s="87"/>
    </row>
    <row r="146" spans="1:6" ht="15.75">
      <c r="A146" s="49">
        <v>6090</v>
      </c>
      <c r="B146" s="52" t="s">
        <v>127</v>
      </c>
      <c r="C146" s="75">
        <v>12.137</v>
      </c>
      <c r="E146" s="108"/>
      <c r="F146" s="87"/>
    </row>
    <row r="147" spans="1:6" s="2" customFormat="1" ht="15.75">
      <c r="A147" s="50">
        <v>7000</v>
      </c>
      <c r="B147" s="57" t="s">
        <v>98</v>
      </c>
      <c r="C147" s="76">
        <f>C148+C150+C154+C152+C151+C153+C149</f>
        <v>1262.98</v>
      </c>
      <c r="E147" s="107"/>
      <c r="F147" s="87"/>
    </row>
    <row r="148" spans="1:6" ht="15.75">
      <c r="A148" s="49">
        <v>7130</v>
      </c>
      <c r="B148" s="52" t="s">
        <v>121</v>
      </c>
      <c r="C148" s="75">
        <v>37.34</v>
      </c>
      <c r="E148" s="108"/>
      <c r="F148" s="87"/>
    </row>
    <row r="149" spans="1:6" ht="15.75">
      <c r="A149" s="49">
        <v>7310</v>
      </c>
      <c r="B149" s="52" t="s">
        <v>159</v>
      </c>
      <c r="C149" s="75">
        <v>565.74</v>
      </c>
      <c r="E149" s="108"/>
      <c r="F149" s="87"/>
    </row>
    <row r="150" spans="1:6" ht="31.5">
      <c r="A150" s="16" t="s">
        <v>125</v>
      </c>
      <c r="B150" s="52" t="s">
        <v>122</v>
      </c>
      <c r="C150" s="75">
        <v>207.1</v>
      </c>
      <c r="E150" s="107"/>
      <c r="F150" s="87"/>
    </row>
    <row r="151" spans="1:6" ht="15.75">
      <c r="A151" s="49">
        <v>7340</v>
      </c>
      <c r="B151" s="52" t="s">
        <v>123</v>
      </c>
      <c r="C151" s="75">
        <v>40</v>
      </c>
      <c r="E151" s="108"/>
      <c r="F151" s="87"/>
    </row>
    <row r="152" spans="1:6" s="2" customFormat="1" ht="15.75">
      <c r="A152" s="117">
        <v>7350</v>
      </c>
      <c r="B152" s="52" t="s">
        <v>124</v>
      </c>
      <c r="C152" s="75">
        <v>167.8</v>
      </c>
      <c r="E152" s="107"/>
      <c r="F152" s="87"/>
    </row>
    <row r="153" spans="1:6" s="2" customFormat="1" ht="31.5">
      <c r="A153" s="117">
        <v>7361</v>
      </c>
      <c r="B153" s="52" t="s">
        <v>158</v>
      </c>
      <c r="C153" s="75">
        <v>113.4</v>
      </c>
      <c r="E153" s="107"/>
      <c r="F153" s="87"/>
    </row>
    <row r="154" spans="1:6" ht="15.75" customHeight="1">
      <c r="A154" s="27">
        <v>7530</v>
      </c>
      <c r="B154" s="52" t="s">
        <v>102</v>
      </c>
      <c r="C154" s="74">
        <v>131.6</v>
      </c>
      <c r="E154" s="107"/>
      <c r="F154" s="87"/>
    </row>
    <row r="155" spans="1:6" ht="19.5" customHeight="1">
      <c r="A155" s="33">
        <v>8000</v>
      </c>
      <c r="B155" s="57" t="s">
        <v>106</v>
      </c>
      <c r="C155" s="78">
        <f>C156</f>
        <v>329.835</v>
      </c>
      <c r="E155" s="109"/>
      <c r="F155" s="87"/>
    </row>
    <row r="156" spans="1:6" ht="19.5" customHeight="1">
      <c r="A156" s="31">
        <v>8110</v>
      </c>
      <c r="B156" s="58" t="s">
        <v>108</v>
      </c>
      <c r="C156" s="118">
        <v>329.835</v>
      </c>
      <c r="E156" s="109"/>
      <c r="F156" s="87"/>
    </row>
    <row r="157" spans="1:6" ht="18" customHeight="1" thickBot="1">
      <c r="A157" s="79"/>
      <c r="B157" s="14" t="s">
        <v>9</v>
      </c>
      <c r="C157" s="82">
        <f>C155+C147+C142+C138+C136+C130+C129</f>
        <v>11352.659</v>
      </c>
      <c r="E157" s="110"/>
      <c r="F157" s="111"/>
    </row>
    <row r="158" ht="30" customHeight="1">
      <c r="B158" s="77"/>
    </row>
    <row r="159" ht="15" customHeight="1">
      <c r="B159" s="42"/>
    </row>
    <row r="160" ht="15.75">
      <c r="B160" s="42"/>
    </row>
    <row r="161" ht="15.75">
      <c r="B161" s="42"/>
    </row>
    <row r="162" ht="15.75">
      <c r="B162" s="42"/>
    </row>
    <row r="163" ht="15.75">
      <c r="B163" s="42"/>
    </row>
    <row r="164" ht="15.75">
      <c r="B164" s="42"/>
    </row>
    <row r="165" ht="15.75">
      <c r="B165" s="42"/>
    </row>
    <row r="166" ht="15.75">
      <c r="B166" s="42"/>
    </row>
    <row r="167" ht="15.75">
      <c r="B167" s="42"/>
    </row>
    <row r="168" ht="15.75">
      <c r="B168" s="42"/>
    </row>
    <row r="169" ht="15.75">
      <c r="B169" s="42"/>
    </row>
    <row r="170" ht="15.75">
      <c r="B170" s="42"/>
    </row>
    <row r="171" ht="15.75">
      <c r="B171" s="42"/>
    </row>
    <row r="172" ht="15.75">
      <c r="B172" s="42"/>
    </row>
    <row r="173" ht="15.75">
      <c r="B173" s="42"/>
    </row>
    <row r="174" ht="15.75">
      <c r="B174" s="42"/>
    </row>
    <row r="175" ht="15.75">
      <c r="B175" s="42"/>
    </row>
    <row r="176" ht="15.75">
      <c r="B176" s="42"/>
    </row>
    <row r="177" ht="15.75">
      <c r="B177" s="42"/>
    </row>
    <row r="178" ht="15.75">
      <c r="B178" s="42"/>
    </row>
    <row r="179" ht="15.75">
      <c r="B179" s="42"/>
    </row>
    <row r="180" ht="15.75">
      <c r="B180" s="42"/>
    </row>
    <row r="181" ht="15.75">
      <c r="B181" s="42"/>
    </row>
    <row r="182" ht="15.75">
      <c r="B182" s="42"/>
    </row>
    <row r="183" ht="15.75">
      <c r="B183" s="42"/>
    </row>
    <row r="184" ht="15.75">
      <c r="B184" s="42"/>
    </row>
    <row r="185" ht="15.75">
      <c r="B185" s="42"/>
    </row>
    <row r="186" ht="15.75">
      <c r="B186" s="42"/>
    </row>
    <row r="187" ht="15.75">
      <c r="B187" s="42"/>
    </row>
    <row r="188" ht="15.75">
      <c r="B188" s="42"/>
    </row>
    <row r="189" ht="15.75">
      <c r="B189" s="42"/>
    </row>
    <row r="190" ht="15.75">
      <c r="B190" s="42"/>
    </row>
    <row r="191" ht="15.75">
      <c r="B191" s="42"/>
    </row>
    <row r="192" ht="15.75">
      <c r="B192" s="42"/>
    </row>
    <row r="193" ht="15.75">
      <c r="B193" s="42"/>
    </row>
    <row r="194" ht="15.75">
      <c r="B194" s="42"/>
    </row>
    <row r="195" ht="15.75">
      <c r="B195" s="42"/>
    </row>
    <row r="196" ht="15.75">
      <c r="B196" s="42"/>
    </row>
    <row r="197" ht="15.75">
      <c r="B197" s="42"/>
    </row>
    <row r="198" ht="15.75">
      <c r="B198" s="42"/>
    </row>
    <row r="199" ht="15.75">
      <c r="B199" s="42"/>
    </row>
    <row r="200" ht="15.75">
      <c r="B200" s="42"/>
    </row>
    <row r="201" ht="15.75">
      <c r="B201" s="42"/>
    </row>
    <row r="202" ht="15.75">
      <c r="B202" s="42"/>
    </row>
    <row r="203" ht="15.75">
      <c r="B203" s="42"/>
    </row>
    <row r="204" ht="15.75">
      <c r="B204" s="42"/>
    </row>
    <row r="205" ht="15.75">
      <c r="B205" s="42"/>
    </row>
    <row r="206" ht="15.75">
      <c r="B206" s="42"/>
    </row>
    <row r="207" ht="15.75">
      <c r="B207" s="42"/>
    </row>
    <row r="208" ht="15.75">
      <c r="B208" s="42"/>
    </row>
    <row r="209" ht="15.75">
      <c r="B209" s="42"/>
    </row>
    <row r="210" ht="15.75">
      <c r="B210" s="42"/>
    </row>
    <row r="211" ht="15.75">
      <c r="B211" s="42"/>
    </row>
    <row r="212" ht="15.75">
      <c r="B212" s="42"/>
    </row>
    <row r="213" ht="15.75">
      <c r="B213" s="42"/>
    </row>
    <row r="214" ht="15.75">
      <c r="B214" s="42"/>
    </row>
    <row r="215" ht="15.75">
      <c r="B215" s="42"/>
    </row>
    <row r="216" ht="15.75">
      <c r="B216" s="42"/>
    </row>
    <row r="217" ht="15.75">
      <c r="B217" s="42"/>
    </row>
    <row r="218" ht="15.75">
      <c r="B218" s="42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landscape" paperSize="9" scale="78" r:id="rId1"/>
  <headerFooter alignWithMargins="0">
    <oddHeader>&amp;C&amp;"Times New Roman,полужирный"&amp;P</oddHeader>
  </headerFooter>
  <rowBreaks count="23" manualBreakCount="23">
    <brk id="33" max="255" man="1"/>
    <brk id="35" max="255" man="1"/>
    <brk id="36" max="255" man="1"/>
    <brk id="37" max="255" man="1"/>
    <brk id="49" max="255" man="1"/>
    <brk id="71" max="255" man="1"/>
    <brk id="72" max="255" man="1"/>
    <brk id="86" max="255" man="1"/>
    <brk id="110" max="255" man="1"/>
    <brk id="116" max="255" man="1"/>
    <brk id="117" max="255" man="1"/>
    <brk id="120" max="255" man="1"/>
    <brk id="126" max="255" man="1"/>
    <brk id="159" max="255" man="1"/>
    <brk id="160" max="255" man="1"/>
    <brk id="162" max="255" man="1"/>
    <brk id="166" max="255" man="1"/>
    <brk id="199" max="255" man="1"/>
    <brk id="207" max="255" man="1"/>
    <brk id="208" max="255" man="1"/>
    <brk id="209" max="255" man="1"/>
    <brk id="254" max="255" man="1"/>
    <brk id="2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2020-07-14T05:47:22Z</cp:lastPrinted>
  <dcterms:created xsi:type="dcterms:W3CDTF">1998-11-30T11:45:29Z</dcterms:created>
  <dcterms:modified xsi:type="dcterms:W3CDTF">2020-08-04T08:05:41Z</dcterms:modified>
  <cp:category/>
  <cp:version/>
  <cp:contentType/>
  <cp:contentStatus/>
</cp:coreProperties>
</file>