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'Лист1'!$A$1:$K$71</definedName>
  </definedNames>
  <calcPr fullCalcOnLoad="1"/>
</workbook>
</file>

<file path=xl/sharedStrings.xml><?xml version="1.0" encoding="utf-8"?>
<sst xmlns="http://schemas.openxmlformats.org/spreadsheetml/2006/main" count="112" uniqueCount="105">
  <si>
    <t>Загальний обсяг фінансування будівництва</t>
  </si>
  <si>
    <t>Відсоток завершеності будівництва об`єктів на майбутні роки</t>
  </si>
  <si>
    <t>Всього видатків на завершення будівництва об`єктів на майбутні роки</t>
  </si>
  <si>
    <t>(грн.)</t>
  </si>
  <si>
    <t>Всього</t>
  </si>
  <si>
    <t>Капітальні видатки</t>
  </si>
  <si>
    <t>Чортківська міська рада</t>
  </si>
  <si>
    <t>Назва об`єктів відповідно до проектно-кошторисної документації,  тощо</t>
  </si>
  <si>
    <t>Обсяг видатків на рік</t>
  </si>
  <si>
    <t>"+", "-"</t>
  </si>
  <si>
    <t>Затверджено  з врахуванням змін</t>
  </si>
  <si>
    <t>до рішення сесії міської ради</t>
  </si>
  <si>
    <t>0620</t>
  </si>
  <si>
    <t>ВСЬОГО</t>
  </si>
  <si>
    <t>Зміни до переліку об`єктів, видатки на які у 2017 році будуть проводитися за рахунок коштів бюджету розвитку</t>
  </si>
  <si>
    <t>Код програмної класифікації видатків та кредитування місцевого бюджету</t>
  </si>
  <si>
    <t>Код ТПКВКМБ/ КВКБМС</t>
  </si>
  <si>
    <t>Код ФКВКБ</t>
  </si>
  <si>
    <t>Найменування
згідно з типовою відомчою/тимчасовою класифікацією видатків та кредитування місцевого бюджету</t>
  </si>
  <si>
    <t>0100000</t>
  </si>
  <si>
    <t>0110000</t>
  </si>
  <si>
    <t>Додаток 1</t>
  </si>
  <si>
    <t>0116430</t>
  </si>
  <si>
    <t>6430</t>
  </si>
  <si>
    <t>0443</t>
  </si>
  <si>
    <t>Розробка схем та проектних рішень масового застосування</t>
  </si>
  <si>
    <t>Створення бази даних земель комунальної власності</t>
  </si>
  <si>
    <t>Розроблення комплексної схеми розміщення та архетипи тимчасових споруд для провадження підприємницької діяльності в місті Чорткові</t>
  </si>
  <si>
    <t>0116060</t>
  </si>
  <si>
    <t>6060</t>
  </si>
  <si>
    <t>Благоустрій міст, сіл, селищ</t>
  </si>
  <si>
    <t>Капітальний ремонт доріг та тротуарів</t>
  </si>
  <si>
    <t>Вул. Коновальця (тротуар)</t>
  </si>
  <si>
    <t>Вул. Б.Хмельницького</t>
  </si>
  <si>
    <t xml:space="preserve">Вул. Пітушевського </t>
  </si>
  <si>
    <t xml:space="preserve">Вул. Шевченка </t>
  </si>
  <si>
    <t>Вул. Аптечна</t>
  </si>
  <si>
    <t>Вул. Хічія</t>
  </si>
  <si>
    <t>Вул. Бандери (діл. від вул. Сонячна до вул. Т.Шевченка</t>
  </si>
  <si>
    <t>Вул. Бандери (діл. від вул. Ринок до вул. Т.Шевченка</t>
  </si>
  <si>
    <t>Вул Шевченка (від моста до заїзду на прибудинкові території)</t>
  </si>
  <si>
    <t>Виготовлення проектно-кошторисної документації (тротуар) вул. Гончара</t>
  </si>
  <si>
    <t>Виготовлення проектно-кошторисної документації (тротуар) вул. Копичинецька</t>
  </si>
  <si>
    <t>Виготовлення проектно-кошторисної документації на капітальний ремонт влаштування  тротуарних доріжок на кладовищі по вул. Ягільницькій</t>
  </si>
  <si>
    <t>Вул. Копичинецька, Шевченка, Незалежності (освітлення)</t>
  </si>
  <si>
    <t>Вул. Січинського, Ягільницька (освітлення)</t>
  </si>
  <si>
    <t>Придбання спецтехніки (трактор, автомашина ЗІЛ ММЗ-4502))</t>
  </si>
  <si>
    <t>Придбання запасних частин до спецтехніки</t>
  </si>
  <si>
    <t>Придбання деревоподрібнюючої машини</t>
  </si>
  <si>
    <t>Придбання повітродувки</t>
  </si>
  <si>
    <t>Придбання мийки високого тиску</t>
  </si>
  <si>
    <t>Придбання насоса</t>
  </si>
  <si>
    <t>Придбання електроопор</t>
  </si>
  <si>
    <t>Встановлення дитячих ігрових майданчиків</t>
  </si>
  <si>
    <t>Придбання мотокос</t>
  </si>
  <si>
    <t>Придбання мультикультиватора</t>
  </si>
  <si>
    <t>Виготовлення проектно-кошторисної документації вул. Коротка</t>
  </si>
  <si>
    <t>Виготовлення документації з облаштування спортивного майданчика по вул. Дениса Січинського</t>
  </si>
  <si>
    <t>Вул. Лепкого (тротуар)</t>
  </si>
  <si>
    <t xml:space="preserve">від 14 вересня 2017 року № </t>
  </si>
  <si>
    <t>Заступник міського голови з питань діяльності виконавчих органів міської ради</t>
  </si>
  <si>
    <t>Р.М.Тимофій</t>
  </si>
  <si>
    <t>0116021</t>
  </si>
  <si>
    <t>6021</t>
  </si>
  <si>
    <t>0610</t>
  </si>
  <si>
    <t>Капітальний ремонт житлового фонду</t>
  </si>
  <si>
    <t>Капітальний ремонт системи водопостачання по вул. В.Великого, 4</t>
  </si>
  <si>
    <t>Капітальний ремонт каналізаційної системи по вул. Незалежності, 80</t>
  </si>
  <si>
    <t>Виготовлення проектно-кошторисної документації (Шевченка, 36)</t>
  </si>
  <si>
    <t>Виготовлення проектно-кошторисної документації (Залізнична, 90)</t>
  </si>
  <si>
    <t>Виготовлення проектно-кошторисної документації (Степана Бандери, 9)</t>
  </si>
  <si>
    <t>Виготовлення проектно-кошторисної документації (Є. Коновальця, 1)</t>
  </si>
  <si>
    <t>Капітальний ремонт внутрішніх електромереж (В.Великого, 4А)</t>
  </si>
  <si>
    <t>Капітальний ремонт будинку (Коновальця, 1)</t>
  </si>
  <si>
    <t>0116050</t>
  </si>
  <si>
    <t>6050</t>
  </si>
  <si>
    <t>Фінансова підтримка об'єктів комунального господарства</t>
  </si>
  <si>
    <t>0116052</t>
  </si>
  <si>
    <t>6052</t>
  </si>
  <si>
    <t>Забезпечення функціонування водопровідно-каналізаційного господарства</t>
  </si>
  <si>
    <t>Встановлення системи доочистки води</t>
  </si>
  <si>
    <t>Придбання лічильників</t>
  </si>
  <si>
    <t>Гідродинамічне очищення свердловини с. Біла</t>
  </si>
  <si>
    <t>Придбання обладнання для водозабору "Нова насосна"</t>
  </si>
  <si>
    <t>Придбання обладнання для водозабору "Камінна Балка"</t>
  </si>
  <si>
    <t>Придбання обладнання для водозабору "Стара насосна"</t>
  </si>
  <si>
    <t>Придбання обладнання для водозабору третього підйому</t>
  </si>
  <si>
    <t>Виготовлення проектно-кошторисної документації на реконструкцію біологічних очисних споруд м.Чоркова</t>
  </si>
  <si>
    <t>Виготовлення проектно-кошторисної документації на технічне переоснащення станції доочистки води по вул. Степана Бандери</t>
  </si>
  <si>
    <t>Встановлення пожежних гідрантів</t>
  </si>
  <si>
    <t>0117310</t>
  </si>
  <si>
    <t>7310</t>
  </si>
  <si>
    <t>0421</t>
  </si>
  <si>
    <t>Проведення заходів із землеустрою</t>
  </si>
  <si>
    <t>Створення топографічного плану території, здійснення геодезичної зйомки</t>
  </si>
  <si>
    <t>Капітальний ремонт покрівлі та фасаду будинку (Т.Шевченка, 36)</t>
  </si>
  <si>
    <t>Розроблення містобудівної документації (генерального плану міста Чортків та детальних планів територій)</t>
  </si>
  <si>
    <t>Виготовлення технічної документації із землеустрою</t>
  </si>
  <si>
    <t>1011020</t>
  </si>
  <si>
    <t>1020</t>
  </si>
  <si>
    <t>0921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</si>
  <si>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колегіумами)</t>
  </si>
  <si>
    <t>1000000</t>
  </si>
  <si>
    <t>Управління  освіти Чортківської міської ради</t>
  </si>
  <si>
    <t>1010000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</si>
</sst>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"/>
  </numFmts>
  <fonts count="1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sz val="10"/>
      <color indexed="8"/>
      <name val="ARIAL"/>
      <family val="0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>
      <alignment vertical="top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3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4" fontId="9" fillId="0" borderId="2" xfId="0" applyNumberFormat="1" applyFon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4" fontId="11" fillId="0" borderId="2" xfId="0" applyNumberFormat="1" applyFont="1" applyFill="1" applyBorder="1" applyAlignment="1">
      <alignment horizontal="right" vertical="center"/>
    </xf>
    <xf numFmtId="180" fontId="12" fillId="0" borderId="1" xfId="18" applyNumberFormat="1" applyFont="1" applyFill="1" applyBorder="1" applyAlignment="1">
      <alignment vertical="center" wrapText="1"/>
      <protection/>
    </xf>
    <xf numFmtId="49" fontId="11" fillId="0" borderId="1" xfId="0" applyNumberFormat="1" applyFont="1" applyFill="1" applyBorder="1" applyAlignment="1">
      <alignment vertical="center"/>
    </xf>
    <xf numFmtId="49" fontId="11" fillId="0" borderId="1" xfId="0" applyNumberFormat="1" applyFont="1" applyBorder="1" applyAlignment="1">
      <alignment vertical="center" wrapText="1"/>
    </xf>
    <xf numFmtId="49" fontId="11" fillId="0" borderId="1" xfId="0" applyNumberFormat="1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180" fontId="13" fillId="0" borderId="1" xfId="18" applyNumberFormat="1" applyFont="1" applyFill="1" applyBorder="1" applyAlignment="1">
      <alignment vertical="center" wrapText="1"/>
      <protection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7" fillId="0" borderId="1" xfId="0" applyFont="1" applyBorder="1" applyAlignment="1">
      <alignment/>
    </xf>
    <xf numFmtId="4" fontId="7" fillId="0" borderId="2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180" fontId="13" fillId="0" borderId="1" xfId="18" applyNumberFormat="1" applyFont="1" applyFill="1" applyBorder="1" applyAlignment="1">
      <alignment vertical="center" wrapText="1"/>
      <protection/>
    </xf>
    <xf numFmtId="3" fontId="7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4" fontId="7" fillId="0" borderId="4" xfId="0" applyNumberFormat="1" applyFont="1" applyFill="1" applyBorder="1" applyAlignment="1">
      <alignment horizontal="right" vertical="center"/>
    </xf>
    <xf numFmtId="4" fontId="7" fillId="0" borderId="5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49" fontId="11" fillId="0" borderId="3" xfId="0" applyNumberFormat="1" applyFont="1" applyFill="1" applyBorder="1" applyAlignment="1">
      <alignment horizontal="left" vertical="center"/>
    </xf>
    <xf numFmtId="49" fontId="11" fillId="0" borderId="3" xfId="0" applyNumberFormat="1" applyFont="1" applyBorder="1" applyAlignment="1">
      <alignment horizontal="center" vertical="center" wrapText="1"/>
    </xf>
    <xf numFmtId="180" fontId="12" fillId="0" borderId="1" xfId="18" applyNumberFormat="1" applyFont="1" applyFill="1" applyBorder="1" applyAlignment="1">
      <alignment vertical="center" wrapText="1"/>
      <protection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="85" zoomScaleNormal="85" zoomScaleSheetLayoutView="75" workbookViewId="0" topLeftCell="A1">
      <pane xSplit="5" ySplit="7" topLeftCell="F6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E38" sqref="E38"/>
    </sheetView>
  </sheetViews>
  <sheetFormatPr defaultColWidth="9.00390625" defaultRowHeight="12.75"/>
  <cols>
    <col min="1" max="1" width="12.00390625" style="0" customWidth="1"/>
    <col min="2" max="2" width="11.125" style="0" customWidth="1"/>
    <col min="3" max="3" width="11.00390625" style="0" customWidth="1"/>
    <col min="4" max="4" width="42.125" style="0" customWidth="1"/>
    <col min="5" max="5" width="54.75390625" style="0" customWidth="1"/>
    <col min="6" max="6" width="11.875" style="0" customWidth="1"/>
    <col min="7" max="8" width="10.75390625" style="0" customWidth="1"/>
    <col min="9" max="11" width="18.00390625" style="0" customWidth="1"/>
  </cols>
  <sheetData>
    <row r="1" spans="1:12" ht="15.75">
      <c r="A1" s="1"/>
      <c r="B1" s="1"/>
      <c r="C1" s="1"/>
      <c r="D1" s="1"/>
      <c r="E1" s="1"/>
      <c r="F1" s="1"/>
      <c r="I1" s="60" t="s">
        <v>21</v>
      </c>
      <c r="J1" s="60"/>
      <c r="K1" s="60"/>
      <c r="L1" s="1"/>
    </row>
    <row r="2" spans="1:12" ht="15.75">
      <c r="A2" s="1"/>
      <c r="B2" s="1"/>
      <c r="C2" s="1"/>
      <c r="D2" s="1"/>
      <c r="E2" s="1"/>
      <c r="F2" s="1"/>
      <c r="I2" s="60" t="s">
        <v>11</v>
      </c>
      <c r="J2" s="60"/>
      <c r="K2" s="60"/>
      <c r="L2" s="1"/>
    </row>
    <row r="3" spans="1:12" ht="15.75">
      <c r="A3" s="1"/>
      <c r="B3" s="1"/>
      <c r="C3" s="1"/>
      <c r="D3" s="1"/>
      <c r="E3" s="1"/>
      <c r="F3" s="1"/>
      <c r="I3" s="60" t="s">
        <v>59</v>
      </c>
      <c r="J3" s="60"/>
      <c r="K3" s="60"/>
      <c r="L3" s="2"/>
    </row>
    <row r="4" spans="1:12" ht="27" customHeight="1">
      <c r="A4" s="66" t="s">
        <v>14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1"/>
    </row>
    <row r="5" spans="1:12" ht="23.25" customHeight="1">
      <c r="A5" s="1"/>
      <c r="B5" s="1"/>
      <c r="C5" s="1"/>
      <c r="D5" s="1"/>
      <c r="E5" s="1"/>
      <c r="F5" s="1"/>
      <c r="G5" s="1"/>
      <c r="H5" s="1"/>
      <c r="J5" s="3"/>
      <c r="K5" s="3" t="s">
        <v>3</v>
      </c>
      <c r="L5" s="1"/>
    </row>
    <row r="6" spans="1:12" ht="67.5" customHeight="1">
      <c r="A6" s="58" t="s">
        <v>15</v>
      </c>
      <c r="B6" s="58" t="s">
        <v>16</v>
      </c>
      <c r="C6" s="61" t="s">
        <v>17</v>
      </c>
      <c r="D6" s="61" t="s">
        <v>18</v>
      </c>
      <c r="E6" s="61" t="s">
        <v>7</v>
      </c>
      <c r="F6" s="67" t="s">
        <v>0</v>
      </c>
      <c r="G6" s="67" t="s">
        <v>1</v>
      </c>
      <c r="H6" s="67" t="s">
        <v>2</v>
      </c>
      <c r="I6" s="63" t="s">
        <v>8</v>
      </c>
      <c r="J6" s="64"/>
      <c r="K6" s="65"/>
      <c r="L6" s="1"/>
    </row>
    <row r="7" spans="1:12" ht="90" customHeight="1">
      <c r="A7" s="59"/>
      <c r="B7" s="59"/>
      <c r="C7" s="62"/>
      <c r="D7" s="62"/>
      <c r="E7" s="62"/>
      <c r="F7" s="67"/>
      <c r="G7" s="67"/>
      <c r="H7" s="67"/>
      <c r="I7" s="6" t="s">
        <v>10</v>
      </c>
      <c r="J7" s="6" t="s">
        <v>9</v>
      </c>
      <c r="K7" s="6" t="s">
        <v>4</v>
      </c>
      <c r="L7" s="1"/>
    </row>
    <row r="8" spans="1:12" s="4" customFormat="1" ht="18.75">
      <c r="A8" s="8" t="s">
        <v>19</v>
      </c>
      <c r="B8" s="8"/>
      <c r="C8" s="11"/>
      <c r="D8" s="9" t="s">
        <v>6</v>
      </c>
      <c r="E8" s="10"/>
      <c r="F8" s="12"/>
      <c r="G8" s="13"/>
      <c r="H8" s="13"/>
      <c r="I8" s="12"/>
      <c r="J8" s="21">
        <f>J9</f>
        <v>-271953</v>
      </c>
      <c r="K8" s="12"/>
      <c r="L8" s="5"/>
    </row>
    <row r="9" spans="1:12" s="4" customFormat="1" ht="22.5" customHeight="1">
      <c r="A9" s="8" t="s">
        <v>20</v>
      </c>
      <c r="B9" s="8"/>
      <c r="C9" s="11"/>
      <c r="D9" s="9" t="s">
        <v>6</v>
      </c>
      <c r="E9" s="10"/>
      <c r="F9" s="12"/>
      <c r="G9" s="13"/>
      <c r="H9" s="13"/>
      <c r="I9" s="12"/>
      <c r="J9" s="21">
        <f>J10+J20+J32+J60+J66</f>
        <v>-271953</v>
      </c>
      <c r="K9" s="12"/>
      <c r="L9" s="5"/>
    </row>
    <row r="10" spans="1:12" s="4" customFormat="1" ht="36" customHeight="1">
      <c r="A10" s="17" t="s">
        <v>62</v>
      </c>
      <c r="B10" s="26" t="s">
        <v>63</v>
      </c>
      <c r="C10" s="14" t="s">
        <v>64</v>
      </c>
      <c r="D10" s="19" t="s">
        <v>65</v>
      </c>
      <c r="E10" s="19" t="s">
        <v>5</v>
      </c>
      <c r="F10" s="45"/>
      <c r="G10" s="45"/>
      <c r="H10" s="45"/>
      <c r="I10" s="30">
        <f>SUM(I11:I19)</f>
        <v>1087165</v>
      </c>
      <c r="J10" s="30">
        <f>J11+J12+J13+J14+J15+J16+J17+J18+J19</f>
        <v>0</v>
      </c>
      <c r="K10" s="30">
        <f aca="true" t="shared" si="0" ref="K10:K19">J10+I10</f>
        <v>1087165</v>
      </c>
      <c r="L10" s="5"/>
    </row>
    <row r="11" spans="1:12" s="4" customFormat="1" ht="34.5" customHeight="1">
      <c r="A11" s="17"/>
      <c r="B11" s="26"/>
      <c r="C11" s="14"/>
      <c r="D11" s="19"/>
      <c r="E11" s="18" t="s">
        <v>66</v>
      </c>
      <c r="F11" s="15"/>
      <c r="G11" s="46"/>
      <c r="H11" s="46"/>
      <c r="I11" s="23">
        <v>70322</v>
      </c>
      <c r="J11" s="23"/>
      <c r="K11" s="23">
        <f t="shared" si="0"/>
        <v>70322</v>
      </c>
      <c r="L11" s="5"/>
    </row>
    <row r="12" spans="1:12" s="4" customFormat="1" ht="36.75" customHeight="1">
      <c r="A12" s="17"/>
      <c r="B12" s="28"/>
      <c r="C12" s="16"/>
      <c r="D12" s="19"/>
      <c r="E12" s="18" t="s">
        <v>67</v>
      </c>
      <c r="F12" s="15"/>
      <c r="G12" s="46"/>
      <c r="H12" s="46"/>
      <c r="I12" s="23">
        <v>86802</v>
      </c>
      <c r="J12" s="23"/>
      <c r="K12" s="23">
        <f t="shared" si="0"/>
        <v>86802</v>
      </c>
      <c r="L12" s="5"/>
    </row>
    <row r="13" spans="1:12" s="4" customFormat="1" ht="34.5" customHeight="1">
      <c r="A13" s="17"/>
      <c r="B13" s="28"/>
      <c r="C13" s="16"/>
      <c r="D13" s="19"/>
      <c r="E13" s="18" t="s">
        <v>68</v>
      </c>
      <c r="F13" s="15"/>
      <c r="G13" s="46"/>
      <c r="H13" s="46"/>
      <c r="I13" s="23">
        <v>40588</v>
      </c>
      <c r="J13" s="23"/>
      <c r="K13" s="23">
        <f t="shared" si="0"/>
        <v>40588</v>
      </c>
      <c r="L13" s="5"/>
    </row>
    <row r="14" spans="1:12" s="4" customFormat="1" ht="34.5" customHeight="1">
      <c r="A14" s="17"/>
      <c r="B14" s="28"/>
      <c r="C14" s="16"/>
      <c r="D14" s="19"/>
      <c r="E14" s="18" t="s">
        <v>69</v>
      </c>
      <c r="F14" s="15"/>
      <c r="G14" s="46"/>
      <c r="H14" s="46"/>
      <c r="I14" s="23">
        <v>25070.44</v>
      </c>
      <c r="J14" s="23"/>
      <c r="K14" s="23">
        <f t="shared" si="0"/>
        <v>25070.44</v>
      </c>
      <c r="L14" s="5"/>
    </row>
    <row r="15" spans="1:12" s="4" customFormat="1" ht="34.5" customHeight="1">
      <c r="A15" s="17"/>
      <c r="B15" s="28"/>
      <c r="C15" s="16"/>
      <c r="D15" s="19"/>
      <c r="E15" s="18" t="s">
        <v>70</v>
      </c>
      <c r="F15" s="15"/>
      <c r="G15" s="46"/>
      <c r="H15" s="46"/>
      <c r="I15" s="23">
        <v>31930</v>
      </c>
      <c r="J15" s="23"/>
      <c r="K15" s="23">
        <f t="shared" si="0"/>
        <v>31930</v>
      </c>
      <c r="L15" s="5"/>
    </row>
    <row r="16" spans="1:12" s="4" customFormat="1" ht="34.5" customHeight="1">
      <c r="A16" s="17"/>
      <c r="B16" s="28"/>
      <c r="C16" s="16"/>
      <c r="D16" s="19"/>
      <c r="E16" s="18" t="s">
        <v>71</v>
      </c>
      <c r="F16" s="15"/>
      <c r="G16" s="46"/>
      <c r="H16" s="46"/>
      <c r="I16" s="23">
        <v>38625</v>
      </c>
      <c r="J16" s="23"/>
      <c r="K16" s="23">
        <f t="shared" si="0"/>
        <v>38625</v>
      </c>
      <c r="L16" s="5"/>
    </row>
    <row r="17" spans="1:12" s="4" customFormat="1" ht="34.5" customHeight="1">
      <c r="A17" s="17"/>
      <c r="B17" s="26"/>
      <c r="C17" s="14"/>
      <c r="D17" s="19"/>
      <c r="E17" s="18" t="s">
        <v>72</v>
      </c>
      <c r="F17" s="15"/>
      <c r="G17" s="46"/>
      <c r="H17" s="46"/>
      <c r="I17" s="23">
        <v>150827.56</v>
      </c>
      <c r="J17" s="23">
        <v>-1387.56</v>
      </c>
      <c r="K17" s="23">
        <f t="shared" si="0"/>
        <v>149440</v>
      </c>
      <c r="L17" s="5"/>
    </row>
    <row r="18" spans="1:12" s="4" customFormat="1" ht="34.5" customHeight="1">
      <c r="A18" s="17"/>
      <c r="B18" s="26"/>
      <c r="C18" s="14"/>
      <c r="D18" s="19"/>
      <c r="E18" s="18" t="s">
        <v>95</v>
      </c>
      <c r="F18" s="15"/>
      <c r="G18" s="46"/>
      <c r="H18" s="46"/>
      <c r="I18" s="23">
        <v>495000</v>
      </c>
      <c r="J18" s="23">
        <v>149387.56</v>
      </c>
      <c r="K18" s="23">
        <f t="shared" si="0"/>
        <v>644387.56</v>
      </c>
      <c r="L18" s="5"/>
    </row>
    <row r="19" spans="1:12" s="4" customFormat="1" ht="26.25" customHeight="1">
      <c r="A19" s="17"/>
      <c r="B19" s="26"/>
      <c r="C19" s="14"/>
      <c r="D19" s="19"/>
      <c r="E19" s="18" t="s">
        <v>73</v>
      </c>
      <c r="F19" s="15"/>
      <c r="G19" s="46"/>
      <c r="H19" s="46"/>
      <c r="I19" s="23">
        <v>148000</v>
      </c>
      <c r="J19" s="23">
        <v>-148000</v>
      </c>
      <c r="K19" s="23">
        <f t="shared" si="0"/>
        <v>0</v>
      </c>
      <c r="L19" s="5"/>
    </row>
    <row r="20" spans="1:12" s="4" customFormat="1" ht="41.25" customHeight="1">
      <c r="A20" s="24" t="s">
        <v>74</v>
      </c>
      <c r="B20" s="47" t="s">
        <v>75</v>
      </c>
      <c r="C20" s="48"/>
      <c r="D20" s="49" t="s">
        <v>76</v>
      </c>
      <c r="E20" s="25"/>
      <c r="F20" s="9"/>
      <c r="G20" s="10"/>
      <c r="H20" s="10"/>
      <c r="I20" s="29">
        <f>I21</f>
        <v>1262413</v>
      </c>
      <c r="J20" s="29">
        <f>J21</f>
        <v>-60602</v>
      </c>
      <c r="K20" s="29">
        <f>K21</f>
        <v>1201811</v>
      </c>
      <c r="L20" s="5"/>
    </row>
    <row r="21" spans="1:12" s="4" customFormat="1" ht="54.75" customHeight="1">
      <c r="A21" s="17" t="s">
        <v>77</v>
      </c>
      <c r="B21" s="26" t="s">
        <v>78</v>
      </c>
      <c r="C21" s="14" t="s">
        <v>12</v>
      </c>
      <c r="D21" s="19" t="s">
        <v>79</v>
      </c>
      <c r="E21" s="50" t="s">
        <v>5</v>
      </c>
      <c r="F21" s="12"/>
      <c r="G21" s="13"/>
      <c r="H21" s="13"/>
      <c r="I21" s="51">
        <f>SUM(I22:I31)</f>
        <v>1262413</v>
      </c>
      <c r="J21" s="52">
        <f>SUM(J22:J31)</f>
        <v>-60602</v>
      </c>
      <c r="K21" s="30">
        <f aca="true" t="shared" si="1" ref="K21:K33">I21+J21</f>
        <v>1201811</v>
      </c>
      <c r="L21" s="5"/>
    </row>
    <row r="22" spans="1:12" s="4" customFormat="1" ht="22.5" customHeight="1" hidden="1">
      <c r="A22" s="17"/>
      <c r="B22" s="26"/>
      <c r="C22" s="14"/>
      <c r="D22" s="19"/>
      <c r="E22" s="53" t="s">
        <v>80</v>
      </c>
      <c r="F22" s="12"/>
      <c r="G22" s="13"/>
      <c r="H22" s="13"/>
      <c r="I22" s="23">
        <v>0</v>
      </c>
      <c r="J22" s="22"/>
      <c r="K22" s="22">
        <f t="shared" si="1"/>
        <v>0</v>
      </c>
      <c r="L22" s="5"/>
    </row>
    <row r="23" spans="1:12" s="4" customFormat="1" ht="22.5" customHeight="1">
      <c r="A23" s="17"/>
      <c r="B23" s="26"/>
      <c r="C23" s="14"/>
      <c r="D23" s="19"/>
      <c r="E23" s="53" t="s">
        <v>81</v>
      </c>
      <c r="F23" s="12"/>
      <c r="G23" s="13"/>
      <c r="H23" s="13"/>
      <c r="I23" s="23">
        <v>46272</v>
      </c>
      <c r="J23" s="22"/>
      <c r="K23" s="22">
        <f t="shared" si="1"/>
        <v>46272</v>
      </c>
      <c r="L23" s="5"/>
    </row>
    <row r="24" spans="1:12" s="4" customFormat="1" ht="33.75" customHeight="1">
      <c r="A24" s="17"/>
      <c r="B24" s="26"/>
      <c r="C24" s="14"/>
      <c r="D24" s="19"/>
      <c r="E24" s="53" t="s">
        <v>82</v>
      </c>
      <c r="F24" s="12"/>
      <c r="G24" s="13"/>
      <c r="H24" s="13"/>
      <c r="I24" s="23">
        <v>45300</v>
      </c>
      <c r="J24" s="22"/>
      <c r="K24" s="22">
        <f t="shared" si="1"/>
        <v>45300</v>
      </c>
      <c r="L24" s="5"/>
    </row>
    <row r="25" spans="1:12" s="4" customFormat="1" ht="33.75" customHeight="1">
      <c r="A25" s="17"/>
      <c r="B25" s="26"/>
      <c r="C25" s="14"/>
      <c r="D25" s="19"/>
      <c r="E25" s="53" t="s">
        <v>83</v>
      </c>
      <c r="F25" s="12"/>
      <c r="G25" s="10"/>
      <c r="H25" s="10"/>
      <c r="I25" s="23">
        <v>521008</v>
      </c>
      <c r="J25" s="23">
        <v>-28202</v>
      </c>
      <c r="K25" s="22">
        <f t="shared" si="1"/>
        <v>492806</v>
      </c>
      <c r="L25" s="5"/>
    </row>
    <row r="26" spans="1:12" s="4" customFormat="1" ht="33.75" customHeight="1">
      <c r="A26" s="17"/>
      <c r="B26" s="26"/>
      <c r="C26" s="14"/>
      <c r="D26" s="19"/>
      <c r="E26" s="53" t="s">
        <v>84</v>
      </c>
      <c r="F26" s="12"/>
      <c r="G26" s="10"/>
      <c r="H26" s="10"/>
      <c r="I26" s="23">
        <v>30875</v>
      </c>
      <c r="J26" s="22"/>
      <c r="K26" s="22">
        <f t="shared" si="1"/>
        <v>30875</v>
      </c>
      <c r="L26" s="5"/>
    </row>
    <row r="27" spans="1:12" s="4" customFormat="1" ht="33.75" customHeight="1">
      <c r="A27" s="17"/>
      <c r="B27" s="26"/>
      <c r="C27" s="14"/>
      <c r="D27" s="19"/>
      <c r="E27" s="53" t="s">
        <v>85</v>
      </c>
      <c r="F27" s="12"/>
      <c r="G27" s="10"/>
      <c r="H27" s="10"/>
      <c r="I27" s="23">
        <v>32061</v>
      </c>
      <c r="J27" s="22"/>
      <c r="K27" s="22">
        <f t="shared" si="1"/>
        <v>32061</v>
      </c>
      <c r="L27" s="5"/>
    </row>
    <row r="28" spans="1:12" s="4" customFormat="1" ht="33.75" customHeight="1">
      <c r="A28" s="17"/>
      <c r="B28" s="26"/>
      <c r="C28" s="14"/>
      <c r="D28" s="19"/>
      <c r="E28" s="53" t="s">
        <v>86</v>
      </c>
      <c r="F28" s="12"/>
      <c r="G28" s="10"/>
      <c r="H28" s="10"/>
      <c r="I28" s="23">
        <v>84984</v>
      </c>
      <c r="J28" s="22"/>
      <c r="K28" s="22">
        <f t="shared" si="1"/>
        <v>84984</v>
      </c>
      <c r="L28" s="5"/>
    </row>
    <row r="29" spans="1:12" s="4" customFormat="1" ht="57.75" customHeight="1">
      <c r="A29" s="17"/>
      <c r="B29" s="26"/>
      <c r="C29" s="14"/>
      <c r="D29" s="19"/>
      <c r="E29" s="53" t="s">
        <v>87</v>
      </c>
      <c r="F29" s="15"/>
      <c r="G29" s="13"/>
      <c r="H29" s="13"/>
      <c r="I29" s="23">
        <v>323325</v>
      </c>
      <c r="J29" s="22"/>
      <c r="K29" s="22">
        <f t="shared" si="1"/>
        <v>323325</v>
      </c>
      <c r="L29" s="5"/>
    </row>
    <row r="30" spans="1:12" s="4" customFormat="1" ht="75">
      <c r="A30" s="17"/>
      <c r="B30" s="26"/>
      <c r="C30" s="14"/>
      <c r="D30" s="19"/>
      <c r="E30" s="53" t="s">
        <v>88</v>
      </c>
      <c r="F30" s="15"/>
      <c r="G30" s="13"/>
      <c r="H30" s="13"/>
      <c r="I30" s="23">
        <v>146188</v>
      </c>
      <c r="J30" s="22"/>
      <c r="K30" s="22">
        <f t="shared" si="1"/>
        <v>146188</v>
      </c>
      <c r="L30" s="5"/>
    </row>
    <row r="31" spans="1:12" s="4" customFormat="1" ht="18.75">
      <c r="A31" s="17"/>
      <c r="B31" s="26"/>
      <c r="C31" s="14"/>
      <c r="D31" s="19"/>
      <c r="E31" s="54" t="s">
        <v>89</v>
      </c>
      <c r="F31" s="15"/>
      <c r="G31" s="13"/>
      <c r="H31" s="13"/>
      <c r="I31" s="23">
        <v>32400</v>
      </c>
      <c r="J31" s="22">
        <v>-32400</v>
      </c>
      <c r="K31" s="22">
        <f t="shared" si="1"/>
        <v>0</v>
      </c>
      <c r="L31" s="5"/>
    </row>
    <row r="32" spans="1:12" s="4" customFormat="1" ht="19.5">
      <c r="A32" s="24" t="s">
        <v>28</v>
      </c>
      <c r="B32" s="38" t="s">
        <v>29</v>
      </c>
      <c r="C32" s="39" t="s">
        <v>12</v>
      </c>
      <c r="D32" s="27" t="s">
        <v>30</v>
      </c>
      <c r="E32" s="40" t="s">
        <v>5</v>
      </c>
      <c r="F32" s="15"/>
      <c r="G32" s="13"/>
      <c r="H32" s="13"/>
      <c r="I32" s="29">
        <f>I33+I49+I58+I47+I48+I50+I51+I52+I53+I54+I55+I56+I57+I59</f>
        <v>4629400</v>
      </c>
      <c r="J32" s="29">
        <f>J33+J49+J58+J47+J48+J50+J51+J52+J53+J46+J54+J55+J56+J57</f>
        <v>-290101</v>
      </c>
      <c r="K32" s="31">
        <f t="shared" si="1"/>
        <v>4339299</v>
      </c>
      <c r="L32" s="5"/>
    </row>
    <row r="33" spans="1:12" s="4" customFormat="1" ht="18.75">
      <c r="A33" s="8"/>
      <c r="B33" s="28"/>
      <c r="C33" s="16"/>
      <c r="D33" s="9"/>
      <c r="E33" s="41" t="s">
        <v>31</v>
      </c>
      <c r="F33" s="15"/>
      <c r="G33" s="13"/>
      <c r="H33" s="13"/>
      <c r="I33" s="30">
        <f>SUM(I34:I46)</f>
        <v>2871587</v>
      </c>
      <c r="J33" s="30">
        <f>SUM(J34:J45)</f>
        <v>-283874</v>
      </c>
      <c r="K33" s="42">
        <f t="shared" si="1"/>
        <v>2587713</v>
      </c>
      <c r="L33" s="5"/>
    </row>
    <row r="34" spans="1:12" s="4" customFormat="1" ht="18.75">
      <c r="A34" s="17"/>
      <c r="B34" s="26"/>
      <c r="C34" s="14"/>
      <c r="D34" s="19"/>
      <c r="E34" s="18" t="s">
        <v>32</v>
      </c>
      <c r="F34" s="15"/>
      <c r="G34" s="13"/>
      <c r="H34" s="13"/>
      <c r="I34" s="23">
        <v>401219</v>
      </c>
      <c r="J34" s="22"/>
      <c r="K34" s="22">
        <f aca="true" t="shared" si="2" ref="K34:K69">I34+J34</f>
        <v>401219</v>
      </c>
      <c r="L34" s="5"/>
    </row>
    <row r="35" spans="1:12" s="4" customFormat="1" ht="18.75" hidden="1">
      <c r="A35" s="17"/>
      <c r="B35" s="26"/>
      <c r="C35" s="14"/>
      <c r="D35" s="19"/>
      <c r="E35" s="18" t="s">
        <v>33</v>
      </c>
      <c r="F35" s="15"/>
      <c r="G35" s="13"/>
      <c r="H35" s="13"/>
      <c r="I35" s="23">
        <v>0</v>
      </c>
      <c r="J35" s="22"/>
      <c r="K35" s="22">
        <f t="shared" si="2"/>
        <v>0</v>
      </c>
      <c r="L35" s="5"/>
    </row>
    <row r="36" spans="1:12" s="4" customFormat="1" ht="18.75">
      <c r="A36" s="17"/>
      <c r="B36" s="26"/>
      <c r="C36" s="14"/>
      <c r="D36" s="19"/>
      <c r="E36" s="18" t="s">
        <v>58</v>
      </c>
      <c r="F36" s="15"/>
      <c r="G36" s="13"/>
      <c r="H36" s="13"/>
      <c r="I36" s="23">
        <v>199000</v>
      </c>
      <c r="J36" s="22">
        <v>1000</v>
      </c>
      <c r="K36" s="22">
        <f t="shared" si="2"/>
        <v>200000</v>
      </c>
      <c r="L36" s="5"/>
    </row>
    <row r="37" spans="1:12" s="4" customFormat="1" ht="18.75">
      <c r="A37" s="17"/>
      <c r="B37" s="28"/>
      <c r="C37" s="16"/>
      <c r="D37" s="19"/>
      <c r="E37" s="18" t="s">
        <v>34</v>
      </c>
      <c r="F37" s="15"/>
      <c r="G37" s="13"/>
      <c r="H37" s="13"/>
      <c r="I37" s="23">
        <v>1018122</v>
      </c>
      <c r="J37" s="22">
        <v>-123507</v>
      </c>
      <c r="K37" s="22">
        <f t="shared" si="2"/>
        <v>894615</v>
      </c>
      <c r="L37" s="5"/>
    </row>
    <row r="38" spans="1:12" s="4" customFormat="1" ht="18.75" hidden="1">
      <c r="A38" s="17"/>
      <c r="B38" s="28"/>
      <c r="C38" s="16"/>
      <c r="D38" s="19"/>
      <c r="E38" s="18" t="s">
        <v>35</v>
      </c>
      <c r="F38" s="15"/>
      <c r="G38" s="13"/>
      <c r="H38" s="13"/>
      <c r="I38" s="23">
        <v>0</v>
      </c>
      <c r="J38" s="22"/>
      <c r="K38" s="22">
        <f t="shared" si="2"/>
        <v>0</v>
      </c>
      <c r="L38" s="5"/>
    </row>
    <row r="39" spans="1:12" s="4" customFormat="1" ht="18.75">
      <c r="A39" s="17"/>
      <c r="B39" s="28"/>
      <c r="C39" s="16"/>
      <c r="D39" s="19"/>
      <c r="E39" s="18" t="s">
        <v>36</v>
      </c>
      <c r="F39" s="15"/>
      <c r="G39" s="13"/>
      <c r="H39" s="13"/>
      <c r="I39" s="23">
        <v>1693</v>
      </c>
      <c r="J39" s="22"/>
      <c r="K39" s="22">
        <f t="shared" si="2"/>
        <v>1693</v>
      </c>
      <c r="L39" s="5"/>
    </row>
    <row r="40" spans="1:12" s="4" customFormat="1" ht="18.75">
      <c r="A40" s="17"/>
      <c r="B40" s="28"/>
      <c r="C40" s="16"/>
      <c r="D40" s="19"/>
      <c r="E40" s="18" t="s">
        <v>37</v>
      </c>
      <c r="F40" s="15"/>
      <c r="G40" s="13"/>
      <c r="H40" s="13"/>
      <c r="I40" s="23">
        <v>1431</v>
      </c>
      <c r="J40" s="22"/>
      <c r="K40" s="22">
        <f t="shared" si="2"/>
        <v>1431</v>
      </c>
      <c r="L40" s="5"/>
    </row>
    <row r="41" spans="1:12" s="4" customFormat="1" ht="37.5">
      <c r="A41" s="17"/>
      <c r="B41" s="28"/>
      <c r="C41" s="16"/>
      <c r="D41" s="19"/>
      <c r="E41" s="18" t="s">
        <v>38</v>
      </c>
      <c r="F41" s="15"/>
      <c r="G41" s="13"/>
      <c r="H41" s="13"/>
      <c r="I41" s="23">
        <v>500901</v>
      </c>
      <c r="J41" s="22">
        <v>-21507</v>
      </c>
      <c r="K41" s="22">
        <f t="shared" si="2"/>
        <v>479394</v>
      </c>
      <c r="L41" s="5"/>
    </row>
    <row r="42" spans="1:12" s="4" customFormat="1" ht="37.5">
      <c r="A42" s="17"/>
      <c r="B42" s="28"/>
      <c r="C42" s="16"/>
      <c r="D42" s="19"/>
      <c r="E42" s="18" t="s">
        <v>39</v>
      </c>
      <c r="F42" s="15"/>
      <c r="G42" s="13"/>
      <c r="H42" s="13"/>
      <c r="I42" s="23">
        <v>444000</v>
      </c>
      <c r="J42" s="22">
        <v>-56601</v>
      </c>
      <c r="K42" s="22">
        <f t="shared" si="2"/>
        <v>387399</v>
      </c>
      <c r="L42" s="5"/>
    </row>
    <row r="43" spans="1:12" s="4" customFormat="1" ht="37.5">
      <c r="A43" s="17"/>
      <c r="B43" s="28"/>
      <c r="C43" s="16"/>
      <c r="D43" s="19"/>
      <c r="E43" s="18" t="s">
        <v>40</v>
      </c>
      <c r="F43" s="15"/>
      <c r="G43" s="13"/>
      <c r="H43" s="13"/>
      <c r="I43" s="23">
        <v>212000</v>
      </c>
      <c r="J43" s="22">
        <v>-13259</v>
      </c>
      <c r="K43" s="22">
        <f t="shared" si="2"/>
        <v>198741</v>
      </c>
      <c r="L43" s="5"/>
    </row>
    <row r="44" spans="1:12" s="4" customFormat="1" ht="37.5">
      <c r="A44" s="17"/>
      <c r="B44" s="28"/>
      <c r="C44" s="16"/>
      <c r="D44" s="19"/>
      <c r="E44" s="18" t="s">
        <v>41</v>
      </c>
      <c r="F44" s="15"/>
      <c r="G44" s="13"/>
      <c r="H44" s="13"/>
      <c r="I44" s="23">
        <v>40000</v>
      </c>
      <c r="J44" s="22">
        <v>-40000</v>
      </c>
      <c r="K44" s="22">
        <f t="shared" si="2"/>
        <v>0</v>
      </c>
      <c r="L44" s="5"/>
    </row>
    <row r="45" spans="1:12" s="4" customFormat="1" ht="37.5">
      <c r="A45" s="17"/>
      <c r="B45" s="28"/>
      <c r="C45" s="16"/>
      <c r="D45" s="19"/>
      <c r="E45" s="18" t="s">
        <v>42</v>
      </c>
      <c r="F45" s="12"/>
      <c r="G45" s="13"/>
      <c r="H45" s="13"/>
      <c r="I45" s="22">
        <v>30000</v>
      </c>
      <c r="J45" s="22">
        <v>-30000</v>
      </c>
      <c r="K45" s="22">
        <f t="shared" si="2"/>
        <v>0</v>
      </c>
      <c r="L45" s="5"/>
    </row>
    <row r="46" spans="1:12" s="4" customFormat="1" ht="37.5">
      <c r="A46" s="17"/>
      <c r="B46" s="28"/>
      <c r="C46" s="16"/>
      <c r="D46" s="19"/>
      <c r="E46" s="18" t="s">
        <v>56</v>
      </c>
      <c r="F46" s="12"/>
      <c r="G46" s="13"/>
      <c r="H46" s="13"/>
      <c r="I46" s="22">
        <v>23221</v>
      </c>
      <c r="J46" s="22"/>
      <c r="K46" s="22">
        <f t="shared" si="2"/>
        <v>23221</v>
      </c>
      <c r="L46" s="5"/>
    </row>
    <row r="47" spans="1:12" s="4" customFormat="1" ht="75">
      <c r="A47" s="17"/>
      <c r="B47" s="28"/>
      <c r="C47" s="16"/>
      <c r="D47" s="19"/>
      <c r="E47" s="19" t="s">
        <v>43</v>
      </c>
      <c r="F47" s="12"/>
      <c r="G47" s="13"/>
      <c r="H47" s="13"/>
      <c r="I47" s="42">
        <v>30000</v>
      </c>
      <c r="J47" s="42">
        <v>-6227</v>
      </c>
      <c r="K47" s="42">
        <f t="shared" si="2"/>
        <v>23773</v>
      </c>
      <c r="L47" s="5"/>
    </row>
    <row r="48" spans="1:12" s="4" customFormat="1" ht="37.5" hidden="1">
      <c r="A48" s="17"/>
      <c r="B48" s="28"/>
      <c r="C48" s="16"/>
      <c r="D48" s="19"/>
      <c r="E48" s="19" t="s">
        <v>44</v>
      </c>
      <c r="F48" s="12"/>
      <c r="G48" s="13"/>
      <c r="H48" s="13"/>
      <c r="I48" s="42">
        <v>0</v>
      </c>
      <c r="J48" s="42"/>
      <c r="K48" s="42">
        <f t="shared" si="2"/>
        <v>0</v>
      </c>
      <c r="L48" s="5"/>
    </row>
    <row r="49" spans="1:12" s="4" customFormat="1" ht="18.75">
      <c r="A49" s="17"/>
      <c r="B49" s="28"/>
      <c r="C49" s="16"/>
      <c r="D49" s="19"/>
      <c r="E49" s="19" t="s">
        <v>45</v>
      </c>
      <c r="F49" s="12"/>
      <c r="G49" s="13"/>
      <c r="H49" s="13"/>
      <c r="I49" s="42">
        <v>562000</v>
      </c>
      <c r="J49" s="42"/>
      <c r="K49" s="42">
        <f t="shared" si="2"/>
        <v>562000</v>
      </c>
      <c r="L49" s="5"/>
    </row>
    <row r="50" spans="1:12" s="4" customFormat="1" ht="37.5">
      <c r="A50" s="17"/>
      <c r="B50" s="28"/>
      <c r="C50" s="16"/>
      <c r="D50" s="19"/>
      <c r="E50" s="19" t="s">
        <v>46</v>
      </c>
      <c r="F50" s="12"/>
      <c r="G50" s="13"/>
      <c r="H50" s="13"/>
      <c r="I50" s="42">
        <v>458000</v>
      </c>
      <c r="J50" s="42"/>
      <c r="K50" s="42">
        <f t="shared" si="2"/>
        <v>458000</v>
      </c>
      <c r="L50" s="5"/>
    </row>
    <row r="51" spans="1:12" s="4" customFormat="1" ht="18.75">
      <c r="A51" s="17"/>
      <c r="B51" s="28"/>
      <c r="C51" s="16"/>
      <c r="D51" s="19"/>
      <c r="E51" s="19" t="s">
        <v>47</v>
      </c>
      <c r="F51" s="12"/>
      <c r="G51" s="13"/>
      <c r="H51" s="13"/>
      <c r="I51" s="42">
        <v>28400</v>
      </c>
      <c r="J51" s="42"/>
      <c r="K51" s="42">
        <f t="shared" si="2"/>
        <v>28400</v>
      </c>
      <c r="L51" s="5"/>
    </row>
    <row r="52" spans="1:12" s="4" customFormat="1" ht="18.75">
      <c r="A52" s="17"/>
      <c r="B52" s="28"/>
      <c r="C52" s="16"/>
      <c r="D52" s="19"/>
      <c r="E52" s="19" t="s">
        <v>48</v>
      </c>
      <c r="F52" s="12"/>
      <c r="G52" s="13"/>
      <c r="H52" s="13"/>
      <c r="I52" s="42">
        <v>95625</v>
      </c>
      <c r="J52" s="42"/>
      <c r="K52" s="42">
        <f t="shared" si="2"/>
        <v>95625</v>
      </c>
      <c r="L52" s="5"/>
    </row>
    <row r="53" spans="1:12" s="4" customFormat="1" ht="18.75">
      <c r="A53" s="17"/>
      <c r="B53" s="28"/>
      <c r="C53" s="16"/>
      <c r="D53" s="19"/>
      <c r="E53" s="19" t="s">
        <v>49</v>
      </c>
      <c r="F53" s="12"/>
      <c r="G53" s="13"/>
      <c r="H53" s="13"/>
      <c r="I53" s="42">
        <v>8535</v>
      </c>
      <c r="J53" s="42"/>
      <c r="K53" s="42">
        <f t="shared" si="2"/>
        <v>8535</v>
      </c>
      <c r="L53" s="5"/>
    </row>
    <row r="54" spans="1:12" s="4" customFormat="1" ht="18.75">
      <c r="A54" s="17"/>
      <c r="B54" s="28"/>
      <c r="C54" s="16"/>
      <c r="D54" s="19"/>
      <c r="E54" s="19" t="s">
        <v>50</v>
      </c>
      <c r="F54" s="12"/>
      <c r="G54" s="13"/>
      <c r="H54" s="13"/>
      <c r="I54" s="42">
        <v>17574</v>
      </c>
      <c r="J54" s="42"/>
      <c r="K54" s="42">
        <f t="shared" si="2"/>
        <v>17574</v>
      </c>
      <c r="L54" s="5"/>
    </row>
    <row r="55" spans="1:12" s="4" customFormat="1" ht="18.75">
      <c r="A55" s="17"/>
      <c r="B55" s="28"/>
      <c r="C55" s="16"/>
      <c r="D55" s="19"/>
      <c r="E55" s="19" t="s">
        <v>51</v>
      </c>
      <c r="F55" s="12"/>
      <c r="G55" s="13"/>
      <c r="H55" s="13"/>
      <c r="I55" s="42">
        <v>9900</v>
      </c>
      <c r="J55" s="42"/>
      <c r="K55" s="42">
        <f t="shared" si="2"/>
        <v>9900</v>
      </c>
      <c r="L55" s="5"/>
    </row>
    <row r="56" spans="1:12" s="4" customFormat="1" ht="18.75">
      <c r="A56" s="17"/>
      <c r="B56" s="28"/>
      <c r="C56" s="16"/>
      <c r="D56" s="19"/>
      <c r="E56" s="19" t="s">
        <v>52</v>
      </c>
      <c r="F56" s="12"/>
      <c r="G56" s="13"/>
      <c r="H56" s="13"/>
      <c r="I56" s="42">
        <v>107000</v>
      </c>
      <c r="J56" s="42"/>
      <c r="K56" s="42">
        <f t="shared" si="2"/>
        <v>107000</v>
      </c>
      <c r="L56" s="5"/>
    </row>
    <row r="57" spans="1:12" s="4" customFormat="1" ht="18.75">
      <c r="A57" s="17"/>
      <c r="B57" s="28"/>
      <c r="C57" s="16"/>
      <c r="D57" s="19"/>
      <c r="E57" s="19" t="s">
        <v>54</v>
      </c>
      <c r="F57" s="12"/>
      <c r="G57" s="13"/>
      <c r="H57" s="13"/>
      <c r="I57" s="42">
        <v>22749</v>
      </c>
      <c r="J57" s="42"/>
      <c r="K57" s="42">
        <f t="shared" si="2"/>
        <v>22749</v>
      </c>
      <c r="L57" s="5"/>
    </row>
    <row r="58" spans="1:12" s="4" customFormat="1" ht="18.75">
      <c r="A58" s="17"/>
      <c r="B58" s="28"/>
      <c r="C58" s="16"/>
      <c r="D58" s="19"/>
      <c r="E58" s="19" t="s">
        <v>55</v>
      </c>
      <c r="F58" s="12"/>
      <c r="G58" s="13"/>
      <c r="H58" s="13"/>
      <c r="I58" s="42">
        <v>18030</v>
      </c>
      <c r="J58" s="42"/>
      <c r="K58" s="42">
        <f t="shared" si="2"/>
        <v>18030</v>
      </c>
      <c r="L58" s="5"/>
    </row>
    <row r="59" spans="1:12" s="4" customFormat="1" ht="18.75">
      <c r="A59" s="17"/>
      <c r="B59" s="28"/>
      <c r="C59" s="16"/>
      <c r="D59" s="19"/>
      <c r="E59" s="43" t="s">
        <v>53</v>
      </c>
      <c r="F59" s="12"/>
      <c r="G59" s="13"/>
      <c r="H59" s="13"/>
      <c r="I59" s="42">
        <v>400000</v>
      </c>
      <c r="J59" s="22"/>
      <c r="K59" s="42">
        <f t="shared" si="2"/>
        <v>400000</v>
      </c>
      <c r="L59" s="5"/>
    </row>
    <row r="60" spans="1:12" s="4" customFormat="1" ht="39">
      <c r="A60" s="33" t="s">
        <v>22</v>
      </c>
      <c r="B60" s="34" t="s">
        <v>23</v>
      </c>
      <c r="C60" s="35" t="s">
        <v>24</v>
      </c>
      <c r="D60" s="36" t="s">
        <v>25</v>
      </c>
      <c r="E60" s="32" t="s">
        <v>5</v>
      </c>
      <c r="F60" s="12"/>
      <c r="G60" s="13"/>
      <c r="H60" s="13"/>
      <c r="I60" s="31">
        <f>SUM(I61:I65)</f>
        <v>1019000</v>
      </c>
      <c r="J60" s="31">
        <f>SUM(J61:J65)</f>
        <v>55000</v>
      </c>
      <c r="K60" s="31">
        <f t="shared" si="2"/>
        <v>1074000</v>
      </c>
      <c r="L60" s="5"/>
    </row>
    <row r="61" spans="1:12" s="4" customFormat="1" ht="37.5">
      <c r="A61" s="33"/>
      <c r="B61" s="34"/>
      <c r="C61" s="35"/>
      <c r="D61" s="36"/>
      <c r="E61" s="37" t="s">
        <v>26</v>
      </c>
      <c r="F61" s="12"/>
      <c r="G61" s="13"/>
      <c r="H61" s="13"/>
      <c r="I61" s="22">
        <v>4000</v>
      </c>
      <c r="J61" s="22"/>
      <c r="K61" s="22">
        <f t="shared" si="2"/>
        <v>4000</v>
      </c>
      <c r="L61" s="5"/>
    </row>
    <row r="62" spans="1:12" s="4" customFormat="1" ht="75">
      <c r="A62" s="33"/>
      <c r="B62" s="34"/>
      <c r="C62" s="35"/>
      <c r="D62" s="36"/>
      <c r="E62" s="37" t="s">
        <v>27</v>
      </c>
      <c r="F62" s="12"/>
      <c r="G62" s="13"/>
      <c r="H62" s="13"/>
      <c r="I62" s="22">
        <v>50000</v>
      </c>
      <c r="J62" s="22"/>
      <c r="K62" s="22">
        <f t="shared" si="2"/>
        <v>50000</v>
      </c>
      <c r="L62" s="5"/>
    </row>
    <row r="63" spans="1:12" s="4" customFormat="1" ht="56.25">
      <c r="A63" s="33"/>
      <c r="B63" s="34"/>
      <c r="C63" s="35"/>
      <c r="D63" s="36"/>
      <c r="E63" s="37" t="s">
        <v>96</v>
      </c>
      <c r="F63" s="12"/>
      <c r="G63" s="13"/>
      <c r="H63" s="13"/>
      <c r="I63" s="22">
        <v>940000</v>
      </c>
      <c r="J63" s="22">
        <v>40000</v>
      </c>
      <c r="K63" s="22">
        <f t="shared" si="2"/>
        <v>980000</v>
      </c>
      <c r="L63" s="5"/>
    </row>
    <row r="64" spans="1:12" s="4" customFormat="1" ht="37.5">
      <c r="A64" s="33"/>
      <c r="B64" s="35"/>
      <c r="C64" s="35"/>
      <c r="D64" s="25"/>
      <c r="E64" s="44" t="s">
        <v>97</v>
      </c>
      <c r="F64" s="12"/>
      <c r="G64" s="13"/>
      <c r="H64" s="13"/>
      <c r="I64" s="22"/>
      <c r="J64" s="22">
        <v>15000</v>
      </c>
      <c r="K64" s="22">
        <f t="shared" si="2"/>
        <v>15000</v>
      </c>
      <c r="L64" s="5"/>
    </row>
    <row r="65" spans="1:12" s="4" customFormat="1" ht="56.25">
      <c r="A65" s="33"/>
      <c r="B65" s="35"/>
      <c r="C65" s="35"/>
      <c r="D65" s="25"/>
      <c r="E65" s="44" t="s">
        <v>57</v>
      </c>
      <c r="F65" s="12"/>
      <c r="G65" s="13"/>
      <c r="H65" s="13"/>
      <c r="I65" s="22">
        <v>25000</v>
      </c>
      <c r="J65" s="22"/>
      <c r="K65" s="22">
        <f t="shared" si="2"/>
        <v>25000</v>
      </c>
      <c r="L65" s="5"/>
    </row>
    <row r="66" spans="1:12" s="4" customFormat="1" ht="44.25" customHeight="1">
      <c r="A66" s="55" t="s">
        <v>90</v>
      </c>
      <c r="B66" s="56" t="s">
        <v>91</v>
      </c>
      <c r="C66" s="56" t="s">
        <v>92</v>
      </c>
      <c r="D66" s="49" t="s">
        <v>93</v>
      </c>
      <c r="E66" s="57" t="s">
        <v>94</v>
      </c>
      <c r="F66" s="12"/>
      <c r="G66" s="13"/>
      <c r="H66" s="13"/>
      <c r="I66" s="31">
        <v>11381</v>
      </c>
      <c r="J66" s="31">
        <v>23750</v>
      </c>
      <c r="K66" s="31">
        <f t="shared" si="2"/>
        <v>35131</v>
      </c>
      <c r="L66" s="5"/>
    </row>
    <row r="67" spans="1:12" s="4" customFormat="1" ht="37.5">
      <c r="A67" s="8" t="s">
        <v>102</v>
      </c>
      <c r="B67" s="14"/>
      <c r="C67" s="14"/>
      <c r="D67" s="9" t="s">
        <v>103</v>
      </c>
      <c r="E67" s="9"/>
      <c r="F67" s="12"/>
      <c r="G67" s="13"/>
      <c r="H67" s="13"/>
      <c r="I67" s="31"/>
      <c r="J67" s="31">
        <f>J68</f>
        <v>-100000</v>
      </c>
      <c r="K67" s="31"/>
      <c r="L67" s="5"/>
    </row>
    <row r="68" spans="1:12" s="4" customFormat="1" ht="37.5">
      <c r="A68" s="8" t="s">
        <v>104</v>
      </c>
      <c r="B68" s="14"/>
      <c r="C68" s="14"/>
      <c r="D68" s="9" t="s">
        <v>103</v>
      </c>
      <c r="E68" s="9"/>
      <c r="F68" s="12"/>
      <c r="G68" s="13"/>
      <c r="H68" s="13"/>
      <c r="I68" s="31"/>
      <c r="J68" s="31">
        <f>J69</f>
        <v>-100000</v>
      </c>
      <c r="K68" s="31"/>
      <c r="L68" s="5"/>
    </row>
    <row r="69" spans="1:12" s="4" customFormat="1" ht="156">
      <c r="A69" s="55" t="s">
        <v>98</v>
      </c>
      <c r="B69" s="56" t="s">
        <v>99</v>
      </c>
      <c r="C69" s="56" t="s">
        <v>100</v>
      </c>
      <c r="D69" s="49" t="s">
        <v>101</v>
      </c>
      <c r="E69" s="57" t="s">
        <v>5</v>
      </c>
      <c r="F69" s="12"/>
      <c r="G69" s="13"/>
      <c r="H69" s="13"/>
      <c r="I69" s="31">
        <v>137000</v>
      </c>
      <c r="J69" s="31">
        <v>-100000</v>
      </c>
      <c r="K69" s="31">
        <f t="shared" si="2"/>
        <v>37000</v>
      </c>
      <c r="L69" s="5"/>
    </row>
    <row r="70" spans="1:11" ht="24" customHeight="1">
      <c r="A70" s="8"/>
      <c r="B70" s="8"/>
      <c r="C70" s="20"/>
      <c r="D70" s="9" t="s">
        <v>13</v>
      </c>
      <c r="E70" s="9"/>
      <c r="F70" s="12"/>
      <c r="G70" s="10"/>
      <c r="H70" s="10"/>
      <c r="I70" s="21"/>
      <c r="J70" s="21">
        <f>J8+J67</f>
        <v>-371953</v>
      </c>
      <c r="K70" s="21"/>
    </row>
    <row r="71" spans="1:11" ht="67.5" customHeight="1">
      <c r="A71" s="4"/>
      <c r="B71" s="4"/>
      <c r="C71" s="69" t="s">
        <v>60</v>
      </c>
      <c r="D71" s="69"/>
      <c r="E71" s="69"/>
      <c r="F71" s="5"/>
      <c r="G71" s="7"/>
      <c r="H71" s="7"/>
      <c r="I71" s="68" t="s">
        <v>61</v>
      </c>
      <c r="J71" s="68"/>
      <c r="K71" s="68"/>
    </row>
  </sheetData>
  <mergeCells count="15">
    <mergeCell ref="I71:K71"/>
    <mergeCell ref="E6:E7"/>
    <mergeCell ref="F6:F7"/>
    <mergeCell ref="G6:G7"/>
    <mergeCell ref="C71:E71"/>
    <mergeCell ref="A6:A7"/>
    <mergeCell ref="I1:K1"/>
    <mergeCell ref="I2:K2"/>
    <mergeCell ref="I3:K3"/>
    <mergeCell ref="D6:D7"/>
    <mergeCell ref="I6:K6"/>
    <mergeCell ref="A4:K4"/>
    <mergeCell ref="C6:C7"/>
    <mergeCell ref="H6:H7"/>
    <mergeCell ref="B6:B7"/>
  </mergeCells>
  <printOptions/>
  <pageMargins left="0.35433070866141736" right="0.1968503937007874" top="0.5905511811023623" bottom="0.03937007874015748" header="0.15748031496062992" footer="0.196850393700787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2017-09-13T11:24:56Z</cp:lastPrinted>
  <dcterms:created xsi:type="dcterms:W3CDTF">2011-01-09T13:53:45Z</dcterms:created>
  <dcterms:modified xsi:type="dcterms:W3CDTF">2017-09-13T11:26:57Z</dcterms:modified>
  <cp:category/>
  <cp:version/>
  <cp:contentType/>
  <cp:contentStatus/>
</cp:coreProperties>
</file>