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<sst xmlns="http://schemas.openxmlformats.org/spreadsheetml/2006/main" count="108" uniqueCount="100">
  <si>
    <t>Загальний обсяг фінансування будівництва</t>
  </si>
  <si>
    <t>Відсоток завершеності будівництва об`єктів на майбутні роки</t>
  </si>
  <si>
    <t>Всього видатків на завершення будівництва об`єктів на майбутні роки</t>
  </si>
  <si>
    <t>(грн.)</t>
  </si>
  <si>
    <t>Всього</t>
  </si>
  <si>
    <t>Чортківська районна державна адміністрація</t>
  </si>
  <si>
    <t>Капітальні видатки</t>
  </si>
  <si>
    <t>03</t>
  </si>
  <si>
    <t>130115</t>
  </si>
  <si>
    <t>Центри " Спорт для всіх"  та заходи з фізичної культури</t>
  </si>
  <si>
    <t>01</t>
  </si>
  <si>
    <t>Чортківська міська рада</t>
  </si>
  <si>
    <t>100102</t>
  </si>
  <si>
    <t>100203</t>
  </si>
  <si>
    <t>Благоустрій міст, сіл, селищ</t>
  </si>
  <si>
    <t>Капітальний ремонт житлового фонду місцевих органів влади</t>
  </si>
  <si>
    <t>Секретар міської ради</t>
  </si>
  <si>
    <t>Назва об`єктів відповідно до проектно-кошторисної документації,  тощо</t>
  </si>
  <si>
    <t>Капітальний ремонт вулиць м.Чортків:</t>
  </si>
  <si>
    <t>вул.Надрічна</t>
  </si>
  <si>
    <t>Проїзд між вул.В.Великого і вул.Січинського</t>
  </si>
  <si>
    <t>вул.Б.Хмельницького</t>
  </si>
  <si>
    <t>вул.Гоголя</t>
  </si>
  <si>
    <t xml:space="preserve">Капітальний ремонт житлового фонду: 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</si>
  <si>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</si>
  <si>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</si>
  <si>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</si>
  <si>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0610</t>
  </si>
  <si>
    <t>0620</t>
  </si>
  <si>
    <t>Капітальний ремонт фасаду будинку по вул.Незалежності,47</t>
  </si>
  <si>
    <t>Капітальний ремонт системи водопостачання по вул.Незалежності,78</t>
  </si>
  <si>
    <t>Капітальний ремонт системи газопостачання по вул.Сонячна,14а</t>
  </si>
  <si>
    <t>Капітальний ремонт електромереж по вул.В.Великого,2; Незалежності,67; Коновальця,7; Мельника,20; Бандери,31; Шевченка,64; Галицька,1а; Бандери,60/1;</t>
  </si>
  <si>
    <t>Капітальний ремонт покрівель:вул.Вокзальна,10; Л.Українки,3</t>
  </si>
  <si>
    <t>Обсяг видатків на рік</t>
  </si>
  <si>
    <t>"+", "-"</t>
  </si>
  <si>
    <t>Зміни до переліку об`єктів, видатки на які у 2015 році будуть проводитися за рахунок коштів бюджету розвитку</t>
  </si>
  <si>
    <t>вул.Копичинецька</t>
  </si>
  <si>
    <t>вул.Горбачевського</t>
  </si>
  <si>
    <t>вул.Носса</t>
  </si>
  <si>
    <t>технагляд по вул.Надрічній, Гоголя</t>
  </si>
  <si>
    <t>Технагляд за будівництвом по вул.Бандери, 7, 54,  Лепкого, 2</t>
  </si>
  <si>
    <t>вул. Заводська</t>
  </si>
  <si>
    <t>вул.Шевченка (під'їзд до школи №7)</t>
  </si>
  <si>
    <t>070101</t>
  </si>
  <si>
    <t>0910</t>
  </si>
  <si>
    <t>Дошкільні заклади освіти</t>
  </si>
  <si>
    <t>придбання комп'ютерної техники</t>
  </si>
  <si>
    <t>капітальний ремонт кухні           ДЗ №9</t>
  </si>
  <si>
    <t>капітальний ремонт прачечної ДЗ№1</t>
  </si>
  <si>
    <t>влаштування пішохідних доріжок та огорожі                     ДЗ №5</t>
  </si>
  <si>
    <t>капітальний ремонт (влаштування) пішохідних  доріжок      ДЗ №6</t>
  </si>
  <si>
    <t>капітальний ремонт котельні   ДЗ №1</t>
  </si>
  <si>
    <t>капітальний ремонт муз.залу    ДЗ№5</t>
  </si>
  <si>
    <t>капітальний ремонт пральні    ДЗ №6</t>
  </si>
  <si>
    <t>капітальний ремонт методкабінету та ігрового залу в     ДЗ № 8</t>
  </si>
  <si>
    <t>10</t>
  </si>
  <si>
    <t>Управління  освіти Чортківської міської ради</t>
  </si>
  <si>
    <t>010116</t>
  </si>
  <si>
    <t>0111</t>
  </si>
  <si>
    <t>придбання комп'ютерної техніки</t>
  </si>
  <si>
    <t>придбання офісних меблів</t>
  </si>
  <si>
    <t>капітальний ремонт приміщень   ДЗ №3</t>
  </si>
  <si>
    <t xml:space="preserve">виготовлення проектно-кошторисної документації              </t>
  </si>
  <si>
    <t xml:space="preserve">до рішення сесії міської ради </t>
  </si>
  <si>
    <t xml:space="preserve">придбання витяжки для кухні </t>
  </si>
  <si>
    <t>070201</t>
  </si>
  <si>
    <t>0921</t>
  </si>
  <si>
    <t>Загальноосвітні школи ( в т.ч. школа-дитячий садок, інтернат при школі), спеціалізовані школи, ліцеї,гімназії, колегіуми</t>
  </si>
  <si>
    <t>придбання комп'ютерів</t>
  </si>
  <si>
    <t>промивка паливної системи ЗОШ № 2,7</t>
  </si>
  <si>
    <t xml:space="preserve">виготовлення проектно-кошторисної документації   ЗОШ №7       </t>
  </si>
  <si>
    <t>Капітальні видатки (шлагбаум, гусениці)</t>
  </si>
  <si>
    <t>Виготовлення проектно-кошторисної документації по вул. Монастирська, Росляка, Франка</t>
  </si>
  <si>
    <t>Органи місцевого самоврядування</t>
  </si>
  <si>
    <t>24</t>
  </si>
  <si>
    <t>Відділ культури, туризму, національностей та релігій Чортківської міської ради</t>
  </si>
  <si>
    <t>Бібліотеки</t>
  </si>
  <si>
    <t>110205</t>
  </si>
  <si>
    <t>0960</t>
  </si>
  <si>
    <t>Школи естетичного виховання дітей</t>
  </si>
  <si>
    <t>придбання компютерної техніки</t>
  </si>
  <si>
    <t>капітальний ремонт примещень музичної школи</t>
  </si>
  <si>
    <t>капітальний ремонт покрівлі ДЗ №7</t>
  </si>
  <si>
    <t>капітальний ремонт коридору ДЗ №6</t>
  </si>
  <si>
    <t>капітальний ремонт спортивного залу                 ЗОШ №5</t>
  </si>
  <si>
    <t>придбання звукоозвучувальної апартури</t>
  </si>
  <si>
    <t>придбання теплового лічильника</t>
  </si>
  <si>
    <t>капітальний ремонт теплотраси до музичної школи</t>
  </si>
  <si>
    <t>капітальний ремонт приміщень</t>
  </si>
  <si>
    <t>промивка паливної системи</t>
  </si>
  <si>
    <t>0824</t>
  </si>
  <si>
    <t>Затверджено  з врахуванням змін</t>
  </si>
  <si>
    <t>Додаток 1</t>
  </si>
  <si>
    <t>від 02 липня 2015 року № 129</t>
  </si>
  <si>
    <t>Капітальний ремонт парапетів і димоходів по вул.Незалежності,70,72,74,76,78,80,82,67</t>
  </si>
  <si>
    <t>Капітальний ремонт покрівлі по вул. Бандери,7; Бандери, 30</t>
  </si>
  <si>
    <t>Виготовлення проектно-кошторисної документації по вул. Сонячна, 14а; Горбачевського, 6; Шевченка, 84</t>
  </si>
  <si>
    <t>Капітальний ремонт будинку по вул, Ясна, 13</t>
  </si>
  <si>
    <t>М.І. БЕВЗ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</si>
</sst>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4" fontId="7" fillId="0" borderId="2" xfId="0" applyNumberFormat="1" applyFont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4" fontId="7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B58">
      <selection activeCell="H72" sqref="H72"/>
    </sheetView>
  </sheetViews>
  <sheetFormatPr defaultColWidth="9.00390625" defaultRowHeight="12.75"/>
  <cols>
    <col min="1" max="1" width="11.125" style="0" customWidth="1"/>
    <col min="2" max="2" width="12.625" style="0" customWidth="1"/>
    <col min="3" max="3" width="39.625" style="0" customWidth="1"/>
    <col min="4" max="4" width="49.875" style="0" customWidth="1"/>
    <col min="5" max="7" width="10.75390625" style="0" customWidth="1"/>
    <col min="8" max="10" width="16.25390625" style="0" customWidth="1"/>
  </cols>
  <sheetData>
    <row r="1" spans="1:11" ht="15.75">
      <c r="A1" s="1"/>
      <c r="B1" s="1"/>
      <c r="C1" s="1"/>
      <c r="D1" s="1"/>
      <c r="E1" s="1"/>
      <c r="H1" s="65" t="s">
        <v>93</v>
      </c>
      <c r="I1" s="65"/>
      <c r="J1" s="65"/>
      <c r="K1" s="1"/>
    </row>
    <row r="2" spans="1:11" ht="15.75">
      <c r="A2" s="1"/>
      <c r="B2" s="1"/>
      <c r="C2" s="1"/>
      <c r="D2" s="1"/>
      <c r="E2" s="1"/>
      <c r="H2" s="65" t="s">
        <v>64</v>
      </c>
      <c r="I2" s="65"/>
      <c r="J2" s="65"/>
      <c r="K2" s="1"/>
    </row>
    <row r="3" spans="1:11" ht="15.75">
      <c r="A3" s="1"/>
      <c r="B3" s="1"/>
      <c r="C3" s="1"/>
      <c r="D3" s="1"/>
      <c r="E3" s="1"/>
      <c r="H3" s="65" t="s">
        <v>94</v>
      </c>
      <c r="I3" s="65"/>
      <c r="J3" s="65"/>
      <c r="K3" s="4"/>
    </row>
    <row r="4" spans="1:11" ht="45" customHeight="1">
      <c r="A4" s="71" t="s">
        <v>36</v>
      </c>
      <c r="B4" s="71"/>
      <c r="C4" s="71"/>
      <c r="D4" s="71"/>
      <c r="E4" s="71"/>
      <c r="F4" s="71"/>
      <c r="G4" s="71"/>
      <c r="H4" s="71"/>
      <c r="I4" s="71"/>
      <c r="J4" s="71"/>
      <c r="K4" s="1"/>
    </row>
    <row r="5" spans="1:11" ht="21.75" customHeight="1">
      <c r="A5" s="1"/>
      <c r="B5" s="1"/>
      <c r="C5" s="1"/>
      <c r="D5" s="1"/>
      <c r="E5" s="1"/>
      <c r="F5" s="1"/>
      <c r="G5" s="1"/>
      <c r="I5" s="5"/>
      <c r="J5" s="5" t="s">
        <v>3</v>
      </c>
      <c r="K5" s="1"/>
    </row>
    <row r="6" spans="1:11" ht="71.25" customHeight="1">
      <c r="A6" s="72" t="s">
        <v>25</v>
      </c>
      <c r="B6" s="72" t="s">
        <v>26</v>
      </c>
      <c r="C6" s="66" t="s">
        <v>24</v>
      </c>
      <c r="D6" s="76" t="s">
        <v>17</v>
      </c>
      <c r="E6" s="74" t="s">
        <v>0</v>
      </c>
      <c r="F6" s="74" t="s">
        <v>1</v>
      </c>
      <c r="G6" s="74" t="s">
        <v>2</v>
      </c>
      <c r="H6" s="68" t="s">
        <v>34</v>
      </c>
      <c r="I6" s="69"/>
      <c r="J6" s="70"/>
      <c r="K6" s="1"/>
    </row>
    <row r="7" spans="1:11" ht="81" customHeight="1">
      <c r="A7" s="73"/>
      <c r="B7" s="73"/>
      <c r="C7" s="67"/>
      <c r="D7" s="76"/>
      <c r="E7" s="74"/>
      <c r="F7" s="74"/>
      <c r="G7" s="74"/>
      <c r="H7" s="34" t="s">
        <v>92</v>
      </c>
      <c r="I7" s="34" t="s">
        <v>35</v>
      </c>
      <c r="J7" s="34" t="s">
        <v>4</v>
      </c>
      <c r="K7" s="1"/>
    </row>
    <row r="8" spans="1:11" ht="31.5" hidden="1">
      <c r="A8" s="6" t="s">
        <v>7</v>
      </c>
      <c r="B8" s="6"/>
      <c r="C8" s="7" t="s">
        <v>5</v>
      </c>
      <c r="D8" s="8" t="s">
        <v>6</v>
      </c>
      <c r="E8" s="9"/>
      <c r="F8" s="9"/>
      <c r="G8" s="9"/>
      <c r="H8" s="9">
        <f>H9</f>
        <v>0</v>
      </c>
      <c r="I8" s="9"/>
      <c r="J8" s="9"/>
      <c r="K8" s="1"/>
    </row>
    <row r="9" spans="1:11" ht="31.5" hidden="1">
      <c r="A9" s="10" t="s">
        <v>8</v>
      </c>
      <c r="B9" s="10"/>
      <c r="C9" s="11" t="s">
        <v>9</v>
      </c>
      <c r="D9" s="12" t="s">
        <v>6</v>
      </c>
      <c r="E9" s="13"/>
      <c r="F9" s="13"/>
      <c r="G9" s="13"/>
      <c r="H9" s="14"/>
      <c r="I9" s="14"/>
      <c r="J9" s="14"/>
      <c r="K9" s="1"/>
    </row>
    <row r="10" spans="1:11" s="30" customFormat="1" ht="18.75">
      <c r="A10" s="23" t="s">
        <v>10</v>
      </c>
      <c r="B10" s="24"/>
      <c r="C10" s="25" t="s">
        <v>11</v>
      </c>
      <c r="D10" s="26"/>
      <c r="E10" s="27"/>
      <c r="F10" s="28"/>
      <c r="G10" s="28"/>
      <c r="H10" s="36"/>
      <c r="I10" s="36">
        <f>I16+I27+I11</f>
        <v>1029000</v>
      </c>
      <c r="J10" s="36"/>
      <c r="K10" s="33"/>
    </row>
    <row r="11" spans="1:11" s="30" customFormat="1" ht="37.5">
      <c r="A11" s="23" t="s">
        <v>58</v>
      </c>
      <c r="B11" s="51" t="s">
        <v>59</v>
      </c>
      <c r="C11" s="25" t="s">
        <v>74</v>
      </c>
      <c r="D11" s="25" t="s">
        <v>6</v>
      </c>
      <c r="E11" s="25"/>
      <c r="F11" s="26"/>
      <c r="G11" s="26"/>
      <c r="H11" s="36">
        <f>H12+H13+H14+H15</f>
        <v>230000</v>
      </c>
      <c r="I11" s="36">
        <f>I12+I13+I14+I15</f>
        <v>179000</v>
      </c>
      <c r="J11" s="36">
        <f>J12+J13+J14+J15</f>
        <v>409000</v>
      </c>
      <c r="K11" s="33"/>
    </row>
    <row r="12" spans="1:11" s="30" customFormat="1" ht="18.75">
      <c r="A12" s="23"/>
      <c r="B12" s="24"/>
      <c r="C12" s="25"/>
      <c r="D12" s="54" t="s">
        <v>61</v>
      </c>
      <c r="E12" s="27"/>
      <c r="F12" s="28"/>
      <c r="G12" s="28"/>
      <c r="H12" s="62">
        <v>20000</v>
      </c>
      <c r="I12" s="36"/>
      <c r="J12" s="37">
        <f>H12+I12</f>
        <v>20000</v>
      </c>
      <c r="K12" s="33"/>
    </row>
    <row r="13" spans="1:11" s="30" customFormat="1" ht="18.75">
      <c r="A13" s="23"/>
      <c r="B13" s="24"/>
      <c r="C13" s="25"/>
      <c r="D13" s="54" t="s">
        <v>60</v>
      </c>
      <c r="E13" s="27"/>
      <c r="F13" s="28"/>
      <c r="G13" s="28"/>
      <c r="H13" s="62">
        <v>50000</v>
      </c>
      <c r="I13" s="37">
        <v>12000</v>
      </c>
      <c r="J13" s="37">
        <f>H13+I13</f>
        <v>62000</v>
      </c>
      <c r="K13" s="33"/>
    </row>
    <row r="14" spans="1:11" s="30" customFormat="1" ht="18.75">
      <c r="A14" s="23"/>
      <c r="B14" s="24"/>
      <c r="C14" s="25"/>
      <c r="D14" s="54" t="s">
        <v>89</v>
      </c>
      <c r="E14" s="27"/>
      <c r="F14" s="28"/>
      <c r="G14" s="28"/>
      <c r="H14" s="62">
        <v>99420</v>
      </c>
      <c r="I14" s="37">
        <v>167000</v>
      </c>
      <c r="J14" s="37">
        <f>H14+I14</f>
        <v>266420</v>
      </c>
      <c r="K14" s="33"/>
    </row>
    <row r="15" spans="1:11" s="30" customFormat="1" ht="18.75">
      <c r="A15" s="23"/>
      <c r="B15" s="24"/>
      <c r="C15" s="25"/>
      <c r="D15" s="54" t="s">
        <v>90</v>
      </c>
      <c r="E15" s="27"/>
      <c r="F15" s="28"/>
      <c r="G15" s="28"/>
      <c r="H15" s="62">
        <v>60580</v>
      </c>
      <c r="I15" s="36"/>
      <c r="J15" s="37">
        <f>H15+I15</f>
        <v>60580</v>
      </c>
      <c r="K15" s="33"/>
    </row>
    <row r="16" spans="1:11" s="30" customFormat="1" ht="56.25">
      <c r="A16" s="23" t="s">
        <v>12</v>
      </c>
      <c r="B16" s="50" t="s">
        <v>27</v>
      </c>
      <c r="C16" s="25" t="s">
        <v>15</v>
      </c>
      <c r="D16" s="25" t="s">
        <v>23</v>
      </c>
      <c r="E16" s="27"/>
      <c r="F16" s="28"/>
      <c r="G16" s="28"/>
      <c r="H16" s="36">
        <f>H17+H18+H19+H20+H21+H22+H23+H24+H25+H26</f>
        <v>1471066.46</v>
      </c>
      <c r="I16" s="36">
        <f>I17+I18+I19+I20+I21+I22+I23+I24+I25+I26</f>
        <v>850000</v>
      </c>
      <c r="J16" s="36">
        <f>J17+J18+J19+J20+J21+J22+J23+J24+J25+J26</f>
        <v>2321066.46</v>
      </c>
      <c r="K16" s="33"/>
    </row>
    <row r="17" spans="1:11" ht="31.5">
      <c r="A17" s="19"/>
      <c r="B17" s="20"/>
      <c r="C17" s="15"/>
      <c r="D17" s="16" t="s">
        <v>33</v>
      </c>
      <c r="E17" s="18"/>
      <c r="F17" s="17"/>
      <c r="G17" s="17"/>
      <c r="H17" s="37">
        <v>750183</v>
      </c>
      <c r="I17" s="37">
        <v>-6406</v>
      </c>
      <c r="J17" s="37">
        <f>H17+I17</f>
        <v>743777</v>
      </c>
      <c r="K17" s="1"/>
    </row>
    <row r="18" spans="1:11" ht="31.5">
      <c r="A18" s="19"/>
      <c r="B18" s="21"/>
      <c r="C18" s="15"/>
      <c r="D18" s="16" t="s">
        <v>29</v>
      </c>
      <c r="E18" s="18"/>
      <c r="F18" s="17"/>
      <c r="G18" s="17"/>
      <c r="H18" s="37">
        <v>21746</v>
      </c>
      <c r="I18" s="37">
        <v>400730</v>
      </c>
      <c r="J18" s="37">
        <f aca="true" t="shared" si="0" ref="J18:J26">H18+I18</f>
        <v>422476</v>
      </c>
      <c r="K18" s="1"/>
    </row>
    <row r="19" spans="1:11" ht="63">
      <c r="A19" s="19"/>
      <c r="B19" s="20"/>
      <c r="C19" s="15"/>
      <c r="D19" s="16" t="s">
        <v>32</v>
      </c>
      <c r="E19" s="18"/>
      <c r="F19" s="17"/>
      <c r="G19" s="17"/>
      <c r="H19" s="37">
        <v>348242</v>
      </c>
      <c r="I19" s="37">
        <v>-80</v>
      </c>
      <c r="J19" s="37">
        <f t="shared" si="0"/>
        <v>348162</v>
      </c>
      <c r="K19" s="1"/>
    </row>
    <row r="20" spans="1:11" ht="31.5">
      <c r="A20" s="19"/>
      <c r="B20" s="20"/>
      <c r="C20" s="15"/>
      <c r="D20" s="16" t="s">
        <v>95</v>
      </c>
      <c r="E20" s="18"/>
      <c r="F20" s="17"/>
      <c r="G20" s="17"/>
      <c r="H20" s="37">
        <v>214550</v>
      </c>
      <c r="I20" s="37">
        <v>80029</v>
      </c>
      <c r="J20" s="37">
        <f t="shared" si="0"/>
        <v>294579</v>
      </c>
      <c r="K20" s="1"/>
    </row>
    <row r="21" spans="1:11" ht="31.5">
      <c r="A21" s="19"/>
      <c r="B21" s="20"/>
      <c r="C21" s="15"/>
      <c r="D21" s="16" t="s">
        <v>30</v>
      </c>
      <c r="E21" s="18"/>
      <c r="F21" s="17"/>
      <c r="G21" s="17"/>
      <c r="H21" s="37">
        <v>47600</v>
      </c>
      <c r="I21" s="37">
        <v>-2669</v>
      </c>
      <c r="J21" s="37">
        <f t="shared" si="0"/>
        <v>44931</v>
      </c>
      <c r="K21" s="1"/>
    </row>
    <row r="22" spans="1:11" ht="31.5">
      <c r="A22" s="19"/>
      <c r="B22" s="20"/>
      <c r="C22" s="15"/>
      <c r="D22" s="16" t="s">
        <v>31</v>
      </c>
      <c r="E22" s="18"/>
      <c r="F22" s="17"/>
      <c r="G22" s="17"/>
      <c r="H22" s="37">
        <v>47679</v>
      </c>
      <c r="I22" s="37"/>
      <c r="J22" s="37">
        <f t="shared" si="0"/>
        <v>47679</v>
      </c>
      <c r="K22" s="1"/>
    </row>
    <row r="23" spans="1:11" ht="31.5">
      <c r="A23" s="19"/>
      <c r="B23" s="20"/>
      <c r="C23" s="15"/>
      <c r="D23" s="16" t="s">
        <v>41</v>
      </c>
      <c r="E23" s="18"/>
      <c r="F23" s="17"/>
      <c r="G23" s="17"/>
      <c r="H23" s="37">
        <v>9788</v>
      </c>
      <c r="I23" s="37"/>
      <c r="J23" s="37">
        <f t="shared" si="0"/>
        <v>9788</v>
      </c>
      <c r="K23" s="1"/>
    </row>
    <row r="24" spans="1:11" ht="31.5">
      <c r="A24" s="19"/>
      <c r="B24" s="20"/>
      <c r="C24" s="15"/>
      <c r="D24" s="16" t="s">
        <v>96</v>
      </c>
      <c r="E24" s="18"/>
      <c r="F24" s="17"/>
      <c r="G24" s="17"/>
      <c r="H24" s="37">
        <v>26640.5</v>
      </c>
      <c r="I24" s="37">
        <v>302000</v>
      </c>
      <c r="J24" s="37">
        <f t="shared" si="0"/>
        <v>328640.5</v>
      </c>
      <c r="K24" s="1"/>
    </row>
    <row r="25" spans="1:11" ht="47.25">
      <c r="A25" s="19"/>
      <c r="B25" s="20"/>
      <c r="C25" s="15"/>
      <c r="D25" s="16" t="s">
        <v>97</v>
      </c>
      <c r="E25" s="18"/>
      <c r="F25" s="17"/>
      <c r="G25" s="17"/>
      <c r="H25" s="37">
        <v>4637.96</v>
      </c>
      <c r="I25" s="37">
        <v>36000</v>
      </c>
      <c r="J25" s="37">
        <f t="shared" si="0"/>
        <v>40637.96</v>
      </c>
      <c r="K25" s="1"/>
    </row>
    <row r="26" spans="1:11" ht="15.75">
      <c r="A26" s="19"/>
      <c r="B26" s="20"/>
      <c r="C26" s="15"/>
      <c r="D26" s="16" t="s">
        <v>98</v>
      </c>
      <c r="E26" s="18"/>
      <c r="F26" s="17"/>
      <c r="G26" s="17"/>
      <c r="H26" s="37"/>
      <c r="I26" s="37">
        <v>40396</v>
      </c>
      <c r="J26" s="37">
        <f t="shared" si="0"/>
        <v>40396</v>
      </c>
      <c r="K26" s="1"/>
    </row>
    <row r="27" spans="1:11" s="30" customFormat="1" ht="37.5">
      <c r="A27" s="23" t="s">
        <v>13</v>
      </c>
      <c r="B27" s="50" t="s">
        <v>28</v>
      </c>
      <c r="C27" s="25" t="s">
        <v>14</v>
      </c>
      <c r="D27" s="25" t="s">
        <v>18</v>
      </c>
      <c r="E27" s="27"/>
      <c r="F27" s="28"/>
      <c r="G27" s="28"/>
      <c r="H27" s="36">
        <f>H28+H29+H30+H31+H32+H33+H34+H35+H39+H36+H37+H38</f>
        <v>6161820.7</v>
      </c>
      <c r="I27" s="36">
        <f>I28+I29+I30+I31+I32+I33+I34+I35+I39+I36+I37+I38</f>
        <v>0</v>
      </c>
      <c r="J27" s="36">
        <f>J28+J29+J30+J31+J32+J33+J34+J35+J39+J36+J37+J38</f>
        <v>6161820.700000001</v>
      </c>
      <c r="K27" s="33"/>
    </row>
    <row r="28" spans="1:11" s="3" customFormat="1" ht="15.75">
      <c r="A28" s="19"/>
      <c r="B28" s="21"/>
      <c r="C28" s="15"/>
      <c r="D28" s="16" t="s">
        <v>21</v>
      </c>
      <c r="E28" s="18"/>
      <c r="F28" s="17"/>
      <c r="G28" s="17"/>
      <c r="H28" s="37">
        <v>1045000</v>
      </c>
      <c r="I28" s="37">
        <v>-250000</v>
      </c>
      <c r="J28" s="37">
        <f>H28+I28</f>
        <v>795000</v>
      </c>
      <c r="K28" s="1"/>
    </row>
    <row r="29" spans="1:11" s="3" customFormat="1" ht="15.75">
      <c r="A29" s="19"/>
      <c r="B29" s="21"/>
      <c r="C29" s="15"/>
      <c r="D29" s="16" t="s">
        <v>19</v>
      </c>
      <c r="E29" s="18"/>
      <c r="F29" s="17"/>
      <c r="G29" s="17"/>
      <c r="H29" s="37">
        <v>1595423</v>
      </c>
      <c r="I29" s="37"/>
      <c r="J29" s="37">
        <f aca="true" t="shared" si="1" ref="J29:J39">H29+I29</f>
        <v>1595423</v>
      </c>
      <c r="K29" s="1"/>
    </row>
    <row r="30" spans="1:11" s="3" customFormat="1" ht="15.75">
      <c r="A30" s="19"/>
      <c r="B30" s="21"/>
      <c r="C30" s="15"/>
      <c r="D30" s="16" t="s">
        <v>22</v>
      </c>
      <c r="E30" s="18"/>
      <c r="F30" s="17"/>
      <c r="G30" s="17"/>
      <c r="H30" s="37">
        <v>1311074</v>
      </c>
      <c r="I30" s="37">
        <v>200000</v>
      </c>
      <c r="J30" s="37">
        <f t="shared" si="1"/>
        <v>1511074</v>
      </c>
      <c r="K30" s="1"/>
    </row>
    <row r="31" spans="1:11" s="3" customFormat="1" ht="15.75">
      <c r="A31" s="19"/>
      <c r="B31" s="22"/>
      <c r="C31" s="15"/>
      <c r="D31" s="16" t="s">
        <v>20</v>
      </c>
      <c r="E31" s="18"/>
      <c r="F31" s="17"/>
      <c r="G31" s="17"/>
      <c r="H31" s="37">
        <v>252126.97</v>
      </c>
      <c r="I31" s="37"/>
      <c r="J31" s="37">
        <f t="shared" si="1"/>
        <v>252126.97</v>
      </c>
      <c r="K31" s="1"/>
    </row>
    <row r="32" spans="1:11" s="3" customFormat="1" ht="15.75">
      <c r="A32" s="19"/>
      <c r="B32" s="38"/>
      <c r="C32" s="15"/>
      <c r="D32" s="16" t="s">
        <v>37</v>
      </c>
      <c r="E32" s="18"/>
      <c r="F32" s="17"/>
      <c r="G32" s="17"/>
      <c r="H32" s="37">
        <v>296143</v>
      </c>
      <c r="I32" s="37"/>
      <c r="J32" s="37">
        <f t="shared" si="1"/>
        <v>296143</v>
      </c>
      <c r="K32" s="1"/>
    </row>
    <row r="33" spans="1:11" s="3" customFormat="1" ht="15.75">
      <c r="A33" s="19"/>
      <c r="B33" s="38"/>
      <c r="C33" s="15"/>
      <c r="D33" s="16" t="s">
        <v>38</v>
      </c>
      <c r="E33" s="18"/>
      <c r="F33" s="17"/>
      <c r="G33" s="17"/>
      <c r="H33" s="37">
        <v>378485</v>
      </c>
      <c r="I33" s="37"/>
      <c r="J33" s="37">
        <f t="shared" si="1"/>
        <v>378485</v>
      </c>
      <c r="K33" s="1"/>
    </row>
    <row r="34" spans="1:11" s="3" customFormat="1" ht="15.75">
      <c r="A34" s="19"/>
      <c r="B34" s="38"/>
      <c r="C34" s="15"/>
      <c r="D34" s="16" t="s">
        <v>39</v>
      </c>
      <c r="E34" s="18"/>
      <c r="F34" s="17"/>
      <c r="G34" s="17"/>
      <c r="H34" s="37">
        <v>265674.08</v>
      </c>
      <c r="I34" s="37"/>
      <c r="J34" s="37">
        <f t="shared" si="1"/>
        <v>265674.08</v>
      </c>
      <c r="K34" s="1"/>
    </row>
    <row r="35" spans="1:11" s="3" customFormat="1" ht="15.75">
      <c r="A35" s="19"/>
      <c r="B35" s="38"/>
      <c r="C35" s="15"/>
      <c r="D35" s="16" t="s">
        <v>40</v>
      </c>
      <c r="E35" s="18"/>
      <c r="F35" s="17"/>
      <c r="G35" s="17"/>
      <c r="H35" s="37">
        <v>16036</v>
      </c>
      <c r="I35" s="37"/>
      <c r="J35" s="37">
        <f t="shared" si="1"/>
        <v>16036</v>
      </c>
      <c r="K35" s="1"/>
    </row>
    <row r="36" spans="1:11" s="3" customFormat="1" ht="15.75">
      <c r="A36" s="19"/>
      <c r="B36" s="38"/>
      <c r="C36" s="15"/>
      <c r="D36" s="16" t="s">
        <v>42</v>
      </c>
      <c r="E36" s="18"/>
      <c r="F36" s="17"/>
      <c r="G36" s="17"/>
      <c r="H36" s="37">
        <v>400000</v>
      </c>
      <c r="I36" s="37"/>
      <c r="J36" s="37">
        <f t="shared" si="1"/>
        <v>400000</v>
      </c>
      <c r="K36" s="1"/>
    </row>
    <row r="37" spans="1:11" s="3" customFormat="1" ht="15.75">
      <c r="A37" s="19"/>
      <c r="B37" s="38"/>
      <c r="C37" s="15"/>
      <c r="D37" s="16" t="s">
        <v>43</v>
      </c>
      <c r="E37" s="18"/>
      <c r="F37" s="17"/>
      <c r="G37" s="17"/>
      <c r="H37" s="37">
        <v>536724</v>
      </c>
      <c r="I37" s="37"/>
      <c r="J37" s="37">
        <f t="shared" si="1"/>
        <v>536724</v>
      </c>
      <c r="K37" s="1"/>
    </row>
    <row r="38" spans="1:11" s="3" customFormat="1" ht="47.25">
      <c r="A38" s="19"/>
      <c r="B38" s="38"/>
      <c r="C38" s="15"/>
      <c r="D38" s="16" t="s">
        <v>73</v>
      </c>
      <c r="E38" s="18"/>
      <c r="F38" s="17"/>
      <c r="G38" s="17"/>
      <c r="H38" s="37"/>
      <c r="I38" s="37">
        <v>50000</v>
      </c>
      <c r="J38" s="37">
        <f t="shared" si="1"/>
        <v>50000</v>
      </c>
      <c r="K38" s="1"/>
    </row>
    <row r="39" spans="1:11" s="3" customFormat="1" ht="15.75">
      <c r="A39" s="19"/>
      <c r="B39" s="38"/>
      <c r="C39" s="15"/>
      <c r="D39" s="16" t="s">
        <v>72</v>
      </c>
      <c r="E39" s="18"/>
      <c r="F39" s="17"/>
      <c r="G39" s="17"/>
      <c r="H39" s="37">
        <v>65134.65</v>
      </c>
      <c r="I39" s="37"/>
      <c r="J39" s="37">
        <f t="shared" si="1"/>
        <v>65134.65</v>
      </c>
      <c r="K39" s="1"/>
    </row>
    <row r="40" spans="1:11" s="30" customFormat="1" ht="37.5">
      <c r="A40" s="23" t="s">
        <v>56</v>
      </c>
      <c r="B40" s="39"/>
      <c r="C40" s="25" t="s">
        <v>57</v>
      </c>
      <c r="D40" s="25"/>
      <c r="E40" s="48"/>
      <c r="F40" s="49"/>
      <c r="G40" s="49"/>
      <c r="H40" s="36"/>
      <c r="I40" s="36">
        <f>I41+I56</f>
        <v>474870</v>
      </c>
      <c r="J40" s="36"/>
      <c r="K40" s="33"/>
    </row>
    <row r="41" spans="1:11" s="45" customFormat="1" ht="24.75" customHeight="1">
      <c r="A41" s="23" t="s">
        <v>44</v>
      </c>
      <c r="B41" s="43" t="s">
        <v>45</v>
      </c>
      <c r="C41" s="25" t="s">
        <v>46</v>
      </c>
      <c r="D41" s="25" t="s">
        <v>6</v>
      </c>
      <c r="E41" s="27"/>
      <c r="F41" s="26"/>
      <c r="G41" s="26"/>
      <c r="H41" s="36">
        <f>H42+H43+H44+H45+H46+H47+H48+H49+H50+H51+H52+H53+H54+H55</f>
        <v>775054.2</v>
      </c>
      <c r="I41" s="36">
        <f>I42+I43+I44+I45+I46+I47+I48+I49+I50+I51+I52+I53+I54+I55</f>
        <v>340000</v>
      </c>
      <c r="J41" s="36">
        <f>J42+J43+J44+J45+J46+J47+J48+J49+J50+J51+J52+J53+J54+J55</f>
        <v>1115054.2</v>
      </c>
      <c r="K41" s="44"/>
    </row>
    <row r="42" spans="1:11" s="30" customFormat="1" ht="18" customHeight="1">
      <c r="A42" s="40"/>
      <c r="B42" s="41"/>
      <c r="C42" s="42"/>
      <c r="D42" s="16" t="s">
        <v>47</v>
      </c>
      <c r="E42" s="27"/>
      <c r="F42" s="28"/>
      <c r="G42" s="28"/>
      <c r="H42" s="55">
        <v>17880</v>
      </c>
      <c r="I42" s="36"/>
      <c r="J42" s="37">
        <f aca="true" t="shared" si="2" ref="J42:J69">H42+I42</f>
        <v>17880</v>
      </c>
      <c r="K42" s="33"/>
    </row>
    <row r="43" spans="1:11" s="30" customFormat="1" ht="18" customHeight="1">
      <c r="A43" s="40"/>
      <c r="B43" s="41"/>
      <c r="C43" s="42"/>
      <c r="D43" s="16" t="s">
        <v>65</v>
      </c>
      <c r="E43" s="27"/>
      <c r="F43" s="28"/>
      <c r="G43" s="28"/>
      <c r="H43" s="55">
        <v>9900</v>
      </c>
      <c r="I43" s="36"/>
      <c r="J43" s="37">
        <f t="shared" si="2"/>
        <v>9900</v>
      </c>
      <c r="K43" s="33"/>
    </row>
    <row r="44" spans="1:11" s="30" customFormat="1" ht="18" customHeight="1">
      <c r="A44" s="40"/>
      <c r="B44" s="41"/>
      <c r="C44" s="42"/>
      <c r="D44" s="16" t="s">
        <v>48</v>
      </c>
      <c r="E44" s="27"/>
      <c r="F44" s="28"/>
      <c r="G44" s="28"/>
      <c r="H44" s="55">
        <v>116009</v>
      </c>
      <c r="I44" s="36"/>
      <c r="J44" s="37">
        <f t="shared" si="2"/>
        <v>116009</v>
      </c>
      <c r="K44" s="33"/>
    </row>
    <row r="45" spans="1:11" s="30" customFormat="1" ht="21.75" customHeight="1">
      <c r="A45" s="40"/>
      <c r="B45" s="41"/>
      <c r="C45" s="42"/>
      <c r="D45" s="16" t="s">
        <v>49</v>
      </c>
      <c r="E45" s="27"/>
      <c r="F45" s="28"/>
      <c r="G45" s="28"/>
      <c r="H45" s="55">
        <v>83500</v>
      </c>
      <c r="I45" s="36"/>
      <c r="J45" s="37">
        <f t="shared" si="2"/>
        <v>83500</v>
      </c>
      <c r="K45" s="33"/>
    </row>
    <row r="46" spans="1:11" s="30" customFormat="1" ht="27.75" customHeight="1">
      <c r="A46" s="40"/>
      <c r="B46" s="41"/>
      <c r="C46" s="42"/>
      <c r="D46" s="16" t="s">
        <v>50</v>
      </c>
      <c r="E46" s="27"/>
      <c r="F46" s="28"/>
      <c r="G46" s="28"/>
      <c r="H46" s="55">
        <v>57600</v>
      </c>
      <c r="I46" s="36"/>
      <c r="J46" s="37">
        <f t="shared" si="2"/>
        <v>57600</v>
      </c>
      <c r="K46" s="33"/>
    </row>
    <row r="47" spans="1:11" s="30" customFormat="1" ht="27.75" customHeight="1">
      <c r="A47" s="40"/>
      <c r="B47" s="41"/>
      <c r="C47" s="42"/>
      <c r="D47" s="16" t="s">
        <v>51</v>
      </c>
      <c r="E47" s="27"/>
      <c r="F47" s="28"/>
      <c r="G47" s="28"/>
      <c r="H47" s="55">
        <v>19600</v>
      </c>
      <c r="I47" s="37">
        <v>69907</v>
      </c>
      <c r="J47" s="37">
        <f t="shared" si="2"/>
        <v>89507</v>
      </c>
      <c r="K47" s="33"/>
    </row>
    <row r="48" spans="1:11" s="30" customFormat="1" ht="31.5" customHeight="1">
      <c r="A48" s="40"/>
      <c r="B48" s="41"/>
      <c r="C48" s="42"/>
      <c r="D48" s="16" t="s">
        <v>63</v>
      </c>
      <c r="E48" s="27"/>
      <c r="F48" s="28"/>
      <c r="G48" s="28"/>
      <c r="H48" s="55">
        <v>24919</v>
      </c>
      <c r="I48" s="37"/>
      <c r="J48" s="37">
        <f t="shared" si="2"/>
        <v>24919</v>
      </c>
      <c r="K48" s="33"/>
    </row>
    <row r="49" spans="1:11" s="30" customFormat="1" ht="18" customHeight="1">
      <c r="A49" s="40"/>
      <c r="B49" s="41"/>
      <c r="C49" s="42"/>
      <c r="D49" s="16" t="s">
        <v>52</v>
      </c>
      <c r="E49" s="27"/>
      <c r="F49" s="28"/>
      <c r="G49" s="28"/>
      <c r="H49" s="55">
        <v>131282.9</v>
      </c>
      <c r="I49" s="37"/>
      <c r="J49" s="37">
        <f t="shared" si="2"/>
        <v>131282.9</v>
      </c>
      <c r="K49" s="33"/>
    </row>
    <row r="50" spans="1:11" s="30" customFormat="1" ht="18" customHeight="1">
      <c r="A50" s="40"/>
      <c r="B50" s="41"/>
      <c r="C50" s="42"/>
      <c r="D50" s="16" t="s">
        <v>53</v>
      </c>
      <c r="E50" s="27"/>
      <c r="F50" s="28"/>
      <c r="G50" s="28"/>
      <c r="H50" s="55">
        <v>56938</v>
      </c>
      <c r="I50" s="36"/>
      <c r="J50" s="37">
        <f t="shared" si="2"/>
        <v>56938</v>
      </c>
      <c r="K50" s="33"/>
    </row>
    <row r="51" spans="1:11" s="30" customFormat="1" ht="18" customHeight="1">
      <c r="A51" s="40"/>
      <c r="B51" s="41"/>
      <c r="C51" s="42"/>
      <c r="D51" s="16" t="s">
        <v>54</v>
      </c>
      <c r="E51" s="27"/>
      <c r="F51" s="28"/>
      <c r="G51" s="28"/>
      <c r="H51" s="55">
        <v>37964.7</v>
      </c>
      <c r="I51" s="36"/>
      <c r="J51" s="37">
        <f t="shared" si="2"/>
        <v>37964.7</v>
      </c>
      <c r="K51" s="33"/>
    </row>
    <row r="52" spans="1:11" s="30" customFormat="1" ht="18" customHeight="1">
      <c r="A52" s="40"/>
      <c r="B52" s="41"/>
      <c r="C52" s="42"/>
      <c r="D52" s="16" t="s">
        <v>62</v>
      </c>
      <c r="E52" s="27"/>
      <c r="F52" s="28"/>
      <c r="G52" s="28"/>
      <c r="H52" s="55">
        <v>103482.6</v>
      </c>
      <c r="I52" s="37"/>
      <c r="J52" s="37">
        <f t="shared" si="2"/>
        <v>103482.6</v>
      </c>
      <c r="K52" s="33"/>
    </row>
    <row r="53" spans="1:11" s="30" customFormat="1" ht="31.5">
      <c r="A53" s="40"/>
      <c r="B53" s="41"/>
      <c r="C53" s="42"/>
      <c r="D53" s="16" t="s">
        <v>55</v>
      </c>
      <c r="E53" s="27"/>
      <c r="F53" s="28"/>
      <c r="G53" s="28"/>
      <c r="H53" s="37">
        <v>115978</v>
      </c>
      <c r="I53" s="56"/>
      <c r="J53" s="37">
        <f t="shared" si="2"/>
        <v>115978</v>
      </c>
      <c r="K53" s="33"/>
    </row>
    <row r="54" spans="1:11" s="30" customFormat="1" ht="18.75">
      <c r="A54" s="40"/>
      <c r="B54" s="41"/>
      <c r="C54" s="42"/>
      <c r="D54" s="16" t="s">
        <v>83</v>
      </c>
      <c r="E54" s="27"/>
      <c r="F54" s="28"/>
      <c r="G54" s="28"/>
      <c r="H54" s="57"/>
      <c r="I54" s="56">
        <v>153320</v>
      </c>
      <c r="J54" s="37">
        <f t="shared" si="2"/>
        <v>153320</v>
      </c>
      <c r="K54" s="33"/>
    </row>
    <row r="55" spans="1:11" s="30" customFormat="1" ht="18.75">
      <c r="A55" s="40"/>
      <c r="B55" s="41"/>
      <c r="C55" s="42"/>
      <c r="D55" s="16" t="s">
        <v>84</v>
      </c>
      <c r="E55" s="27"/>
      <c r="F55" s="28"/>
      <c r="G55" s="28"/>
      <c r="H55" s="57"/>
      <c r="I55" s="56">
        <v>116773</v>
      </c>
      <c r="J55" s="37">
        <f t="shared" si="2"/>
        <v>116773</v>
      </c>
      <c r="K55" s="33"/>
    </row>
    <row r="56" spans="1:11" s="30" customFormat="1" ht="75" customHeight="1">
      <c r="A56" s="23" t="s">
        <v>66</v>
      </c>
      <c r="B56" s="43" t="s">
        <v>67</v>
      </c>
      <c r="C56" s="25" t="s">
        <v>68</v>
      </c>
      <c r="D56" s="25" t="s">
        <v>6</v>
      </c>
      <c r="E56" s="27"/>
      <c r="F56" s="26"/>
      <c r="G56" s="26"/>
      <c r="H56" s="36">
        <f>H57+H58+H59+H60+H61</f>
        <v>124567.6</v>
      </c>
      <c r="I56" s="36">
        <f>I57+I58+I59+I60+I61</f>
        <v>134870</v>
      </c>
      <c r="J56" s="36">
        <f>J57+J58+J59+J60+J61</f>
        <v>259437.6</v>
      </c>
      <c r="K56" s="33"/>
    </row>
    <row r="57" spans="1:11" s="30" customFormat="1" ht="21" customHeight="1">
      <c r="A57" s="40"/>
      <c r="B57" s="41"/>
      <c r="C57" s="42"/>
      <c r="D57" s="16" t="s">
        <v>69</v>
      </c>
      <c r="E57" s="27"/>
      <c r="F57" s="28"/>
      <c r="G57" s="28"/>
      <c r="H57" s="37">
        <v>36600</v>
      </c>
      <c r="I57" s="58"/>
      <c r="J57" s="37">
        <f t="shared" si="2"/>
        <v>36600</v>
      </c>
      <c r="K57" s="33"/>
    </row>
    <row r="58" spans="1:11" s="30" customFormat="1" ht="20.25" customHeight="1">
      <c r="A58" s="40"/>
      <c r="B58" s="41"/>
      <c r="C58" s="42"/>
      <c r="D58" s="16" t="s">
        <v>61</v>
      </c>
      <c r="E58" s="27"/>
      <c r="F58" s="28"/>
      <c r="G58" s="28"/>
      <c r="H58" s="37">
        <v>53511</v>
      </c>
      <c r="I58" s="58"/>
      <c r="J58" s="37">
        <f t="shared" si="2"/>
        <v>53511</v>
      </c>
      <c r="K58" s="33"/>
    </row>
    <row r="59" spans="1:11" s="30" customFormat="1" ht="18.75" customHeight="1">
      <c r="A59" s="40"/>
      <c r="B59" s="41"/>
      <c r="C59" s="42"/>
      <c r="D59" s="16" t="s">
        <v>70</v>
      </c>
      <c r="E59" s="27"/>
      <c r="F59" s="28"/>
      <c r="G59" s="28"/>
      <c r="H59" s="37">
        <v>24567.6</v>
      </c>
      <c r="I59" s="59"/>
      <c r="J59" s="37">
        <f t="shared" si="2"/>
        <v>24567.6</v>
      </c>
      <c r="K59" s="33"/>
    </row>
    <row r="60" spans="1:11" s="30" customFormat="1" ht="31.5">
      <c r="A60" s="40"/>
      <c r="B60" s="41"/>
      <c r="C60" s="42"/>
      <c r="D60" s="16" t="s">
        <v>71</v>
      </c>
      <c r="E60" s="27"/>
      <c r="F60" s="28"/>
      <c r="G60" s="28"/>
      <c r="H60" s="60">
        <v>9889</v>
      </c>
      <c r="I60" s="37">
        <v>2745</v>
      </c>
      <c r="J60" s="37">
        <f t="shared" si="2"/>
        <v>12634</v>
      </c>
      <c r="K60" s="33"/>
    </row>
    <row r="61" spans="1:11" s="30" customFormat="1" ht="31.5">
      <c r="A61" s="40"/>
      <c r="B61" s="41"/>
      <c r="C61" s="42"/>
      <c r="D61" s="16" t="s">
        <v>85</v>
      </c>
      <c r="E61" s="27"/>
      <c r="F61" s="28"/>
      <c r="G61" s="28"/>
      <c r="H61" s="61"/>
      <c r="I61" s="37">
        <v>132125</v>
      </c>
      <c r="J61" s="37">
        <f t="shared" si="2"/>
        <v>132125</v>
      </c>
      <c r="K61" s="33"/>
    </row>
    <row r="62" spans="1:11" s="30" customFormat="1" ht="56.25">
      <c r="A62" s="23" t="s">
        <v>75</v>
      </c>
      <c r="B62" s="39"/>
      <c r="C62" s="25" t="s">
        <v>76</v>
      </c>
      <c r="D62" s="25"/>
      <c r="E62" s="27"/>
      <c r="F62" s="28"/>
      <c r="G62" s="28"/>
      <c r="H62" s="36">
        <f>H63+H65</f>
        <v>160000</v>
      </c>
      <c r="I62" s="36">
        <f>I63+I65</f>
        <v>206000</v>
      </c>
      <c r="J62" s="36">
        <f>J63+J65</f>
        <v>366000</v>
      </c>
      <c r="K62" s="33"/>
    </row>
    <row r="63" spans="1:11" s="30" customFormat="1" ht="18.75">
      <c r="A63" s="23">
        <v>110201</v>
      </c>
      <c r="B63" s="53" t="s">
        <v>91</v>
      </c>
      <c r="C63" s="32" t="s">
        <v>77</v>
      </c>
      <c r="D63" s="25" t="s">
        <v>6</v>
      </c>
      <c r="E63" s="27"/>
      <c r="F63" s="26"/>
      <c r="G63" s="26"/>
      <c r="H63" s="36">
        <f>H64</f>
        <v>0</v>
      </c>
      <c r="I63" s="36">
        <f>I64</f>
        <v>6000</v>
      </c>
      <c r="J63" s="36">
        <f>J64</f>
        <v>6000</v>
      </c>
      <c r="K63" s="33"/>
    </row>
    <row r="64" spans="1:11" s="30" customFormat="1" ht="18.75">
      <c r="A64" s="29"/>
      <c r="B64" s="52"/>
      <c r="C64" s="31"/>
      <c r="D64" s="16" t="s">
        <v>81</v>
      </c>
      <c r="E64" s="47"/>
      <c r="F64" s="17"/>
      <c r="G64" s="17"/>
      <c r="H64" s="60"/>
      <c r="I64" s="37">
        <v>6000</v>
      </c>
      <c r="J64" s="37">
        <f t="shared" si="2"/>
        <v>6000</v>
      </c>
      <c r="K64" s="33"/>
    </row>
    <row r="65" spans="1:11" s="30" customFormat="1" ht="37.5">
      <c r="A65" s="23" t="s">
        <v>78</v>
      </c>
      <c r="B65" s="53" t="s">
        <v>79</v>
      </c>
      <c r="C65" s="25" t="s">
        <v>80</v>
      </c>
      <c r="D65" s="25" t="s">
        <v>6</v>
      </c>
      <c r="E65" s="27"/>
      <c r="F65" s="26"/>
      <c r="G65" s="26"/>
      <c r="H65" s="36">
        <f>H66+H67+H68+H69</f>
        <v>160000</v>
      </c>
      <c r="I65" s="36">
        <f>I66+I67+I68+I69</f>
        <v>200000</v>
      </c>
      <c r="J65" s="36">
        <f>J66+J67+J68+J69</f>
        <v>360000</v>
      </c>
      <c r="K65" s="33"/>
    </row>
    <row r="66" spans="1:11" s="30" customFormat="1" ht="18.75">
      <c r="A66" s="40"/>
      <c r="B66" s="41"/>
      <c r="C66" s="42"/>
      <c r="D66" s="54" t="s">
        <v>86</v>
      </c>
      <c r="E66" s="27"/>
      <c r="F66" s="28"/>
      <c r="G66" s="28"/>
      <c r="H66" s="62">
        <v>57235</v>
      </c>
      <c r="I66" s="37"/>
      <c r="J66" s="37">
        <f t="shared" si="2"/>
        <v>57235</v>
      </c>
      <c r="K66" s="33"/>
    </row>
    <row r="67" spans="1:11" s="30" customFormat="1" ht="18.75">
      <c r="A67" s="40"/>
      <c r="B67" s="41"/>
      <c r="C67" s="42"/>
      <c r="D67" s="54" t="s">
        <v>87</v>
      </c>
      <c r="E67" s="27"/>
      <c r="F67" s="28"/>
      <c r="G67" s="28"/>
      <c r="H67" s="62">
        <v>37765</v>
      </c>
      <c r="I67" s="37"/>
      <c r="J67" s="37">
        <f t="shared" si="2"/>
        <v>37765</v>
      </c>
      <c r="K67" s="33"/>
    </row>
    <row r="68" spans="1:11" s="30" customFormat="1" ht="31.5">
      <c r="A68" s="40"/>
      <c r="B68" s="41"/>
      <c r="C68" s="42"/>
      <c r="D68" s="54" t="s">
        <v>88</v>
      </c>
      <c r="E68" s="27"/>
      <c r="F68" s="28"/>
      <c r="G68" s="28"/>
      <c r="H68" s="63">
        <v>65000</v>
      </c>
      <c r="I68" s="37"/>
      <c r="J68" s="37">
        <f t="shared" si="2"/>
        <v>65000</v>
      </c>
      <c r="K68" s="33"/>
    </row>
    <row r="69" spans="1:11" s="30" customFormat="1" ht="18.75">
      <c r="A69" s="40"/>
      <c r="B69" s="41"/>
      <c r="C69" s="42"/>
      <c r="D69" s="16" t="s">
        <v>82</v>
      </c>
      <c r="E69" s="27"/>
      <c r="F69" s="28"/>
      <c r="G69" s="28"/>
      <c r="H69" s="64"/>
      <c r="I69" s="37">
        <v>200000</v>
      </c>
      <c r="J69" s="37">
        <f t="shared" si="2"/>
        <v>200000</v>
      </c>
      <c r="K69" s="33"/>
    </row>
    <row r="70" spans="1:11" s="30" customFormat="1" ht="18.75">
      <c r="A70" s="31"/>
      <c r="B70" s="31"/>
      <c r="C70" s="32" t="s">
        <v>4</v>
      </c>
      <c r="D70" s="25"/>
      <c r="E70" s="27"/>
      <c r="F70" s="28"/>
      <c r="G70" s="28"/>
      <c r="H70" s="46"/>
      <c r="I70" s="36">
        <f>I10+I40+I62</f>
        <v>1709870</v>
      </c>
      <c r="J70" s="36"/>
      <c r="K70" s="33"/>
    </row>
    <row r="71" spans="2:11" s="30" customFormat="1" ht="34.5" customHeight="1">
      <c r="B71" s="35" t="s">
        <v>16</v>
      </c>
      <c r="C71" s="35"/>
      <c r="D71" s="33"/>
      <c r="E71" s="33"/>
      <c r="F71" s="35"/>
      <c r="G71" s="35"/>
      <c r="H71" s="77" t="s">
        <v>99</v>
      </c>
      <c r="I71" s="77"/>
      <c r="J71" s="77"/>
      <c r="K71" s="33"/>
    </row>
    <row r="72" spans="8:11" ht="42.75" customHeight="1">
      <c r="H72" s="2"/>
      <c r="I72" s="2"/>
      <c r="J72" s="2"/>
      <c r="K72" s="1"/>
    </row>
    <row r="73" spans="1:11" ht="42.75" customHeight="1">
      <c r="A73" s="75"/>
      <c r="B73" s="75"/>
      <c r="C73" s="75"/>
      <c r="D73" s="1"/>
      <c r="E73" s="1"/>
      <c r="F73" s="1"/>
      <c r="G73" s="1"/>
      <c r="H73" s="2"/>
      <c r="I73" s="2"/>
      <c r="J73" s="2"/>
      <c r="K73" s="1"/>
    </row>
    <row r="74" ht="42.75" customHeight="1"/>
    <row r="75" ht="42.75" customHeight="1"/>
    <row r="76" ht="42.75" customHeight="1"/>
    <row r="77" ht="42.75" customHeight="1"/>
    <row r="78" ht="42.75" customHeight="1"/>
    <row r="79" ht="42.75" customHeight="1"/>
    <row r="80" ht="42.75" customHeight="1"/>
    <row r="81" ht="42.75" customHeight="1"/>
  </sheetData>
  <mergeCells count="14">
    <mergeCell ref="H71:J71"/>
    <mergeCell ref="A73:C73"/>
    <mergeCell ref="D6:D7"/>
    <mergeCell ref="E6:E7"/>
    <mergeCell ref="F6:F7"/>
    <mergeCell ref="A6:A7"/>
    <mergeCell ref="H1:J1"/>
    <mergeCell ref="H2:J2"/>
    <mergeCell ref="H3:J3"/>
    <mergeCell ref="C6:C7"/>
    <mergeCell ref="H6:J6"/>
    <mergeCell ref="A4:J4"/>
    <mergeCell ref="B6:B7"/>
    <mergeCell ref="G6:G7"/>
  </mergeCells>
  <printOptions/>
  <pageMargins left="0.7480314960629921" right="0.1968503937007874" top="0.11811023622047245" bottom="0.11811023622047245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2015-07-14T07:29:29Z</cp:lastPrinted>
  <dcterms:created xsi:type="dcterms:W3CDTF">2011-01-09T13:53:45Z</dcterms:created>
  <dcterms:modified xsi:type="dcterms:W3CDTF">2015-07-14T07:30:18Z</dcterms:modified>
  <cp:category/>
  <cp:version/>
  <cp:contentType/>
  <cp:contentStatus/>
</cp:coreProperties>
</file>