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78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'Лист1'!$A$1:$G$72</definedName>
  </definedNames>
  <calcPr fullCalcOnLoad="1"/>
</workbook>
</file>

<file path=xl/sharedStrings.xml><?xml version="1.0" encoding="utf-8"?>
<sst xmlns="http://schemas.openxmlformats.org/spreadsheetml/2006/main" count="80" uniqueCount="79">
  <si>
    <t>Код</t>
  </si>
  <si>
    <t xml:space="preserve"> Назва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</si>
  <si>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</si>
  <si>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</si>
  <si>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</si>
  <si>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Місцеві податки</t>
  </si>
  <si>
    <t>Податок на майно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</si>
  <si>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</si>
  <si>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</si>
  <si>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</si>
  <si>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</si>
  <si>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</si>
  <si>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</si>
  <si>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</si>
  <si>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</si>
  <si>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Інші надходження  </t>
  </si>
  <si>
    <t>Плата за надання інших адміністративних послуг</t>
  </si>
  <si>
    <t>Державне мито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</si>
  <si>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</si>
  <si>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</si>
  <si>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Дотації  </t>
  </si>
  <si>
    <t>Базова дотація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</si>
  <si>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</si>
  <si>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</si>
  <si>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</si>
  <si>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</si>
  <si>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</si>
  <si>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(без урахування трансфертів)</t>
  </si>
  <si>
    <t>Збір за місця для паркування транспортних засобів, сплачений юридичними особами </t>
  </si>
  <si>
    <t>Інші субвенції</t>
  </si>
  <si>
    <t>18010100-18010400</t>
  </si>
  <si>
    <t>18010500-18010900</t>
  </si>
  <si>
    <t>Медична субвенція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</si>
  <si>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</t>
  </si>
  <si>
    <t xml:space="preserve">Податок на доходи фізичних осіб із суми пенсійних виплат </t>
  </si>
  <si>
    <t>Податок на нерухоме майно(житлова,нежитлова нерухомість)</t>
  </si>
  <si>
    <t xml:space="preserve">Субвенція з державного бюджету місцевим бюджетам на надання пільг з послуг зв`язку, пільговий проїзд </t>
  </si>
  <si>
    <t>Плата за розміщення тимчасово вільних коштів місцевих бюджетів</t>
  </si>
  <si>
    <t>Транспортний податок з фізичних осіб</t>
  </si>
  <si>
    <t>% до очікуваних надходжень</t>
  </si>
  <si>
    <t xml:space="preserve">Субвенція з державного бюджету місцевим бюджетам на виплату допомоги сім`ям з дітьми </t>
  </si>
  <si>
    <t>Субвенція з державного бюджету місцевим бюджетам на надання пільг та житлових субсидій населенню на оплату енергоносіїв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</si>
  <si>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 </t>
  </si>
  <si>
    <t>Державне мито, що сплачується за місцем розгляду та оформлення документів  </t>
  </si>
  <si>
    <t xml:space="preserve">Податок та збір на доходи фізичних осіб   </t>
  </si>
  <si>
    <r>
      <t xml:space="preserve">Податок на нерухоме майно, відмінне від земельної ділянки, сплачений </t>
    </r>
    <r>
      <rPr>
        <u val="single"/>
        <sz val="14"/>
        <rFont val="Times New Roman"/>
        <family val="1"/>
      </rPr>
      <t>юридичними особами,</t>
    </r>
    <r>
      <rPr>
        <sz val="14"/>
        <rFont val="Times New Roman"/>
        <family val="1"/>
      </rPr>
      <t xml:space="preserve"> які є власниками об`єктів </t>
    </r>
    <r>
      <rPr>
        <u val="single"/>
        <sz val="14"/>
        <rFont val="Times New Roman"/>
        <family val="1"/>
      </rPr>
      <t xml:space="preserve">житлової нерухомості </t>
    </r>
  </si>
  <si>
    <r>
      <t xml:space="preserve">Податок на нерухоме майно, відмінне від земельної ділянки, сплачений </t>
    </r>
    <r>
      <rPr>
        <u val="single"/>
        <sz val="14"/>
        <rFont val="Times New Roman"/>
        <family val="1"/>
      </rPr>
      <t>фізичними особами</t>
    </r>
    <r>
      <rPr>
        <sz val="14"/>
        <rFont val="Times New Roman"/>
        <family val="1"/>
      </rPr>
      <t>, які є власниками об`єктів</t>
    </r>
    <r>
      <rPr>
        <u val="single"/>
        <sz val="14"/>
        <rFont val="Times New Roman"/>
        <family val="1"/>
      </rPr>
      <t xml:space="preserve"> житлової нерухомості</t>
    </r>
  </si>
  <si>
    <r>
      <t xml:space="preserve">Податок на нерухоме майно, відмінне від земельної ділянки, </t>
    </r>
    <r>
      <rPr>
        <u val="single"/>
        <sz val="14"/>
        <rFont val="Times New Roman"/>
        <family val="1"/>
      </rPr>
      <t>сплачений фізичними особами</t>
    </r>
    <r>
      <rPr>
        <sz val="14"/>
        <rFont val="Times New Roman"/>
        <family val="1"/>
      </rPr>
      <t>, які є власниками об`єктів</t>
    </r>
    <r>
      <rPr>
        <u val="single"/>
        <sz val="14"/>
        <rFont val="Times New Roman"/>
        <family val="1"/>
      </rPr>
      <t xml:space="preserve"> нежитлової нерухомості </t>
    </r>
  </si>
  <si>
    <t xml:space="preserve">Земельний податок з юридичних осіб  </t>
  </si>
  <si>
    <r>
      <t xml:space="preserve">Податок на нерухоме майно, відмінне від земельної ділянки, сплачений </t>
    </r>
    <r>
      <rPr>
        <u val="single"/>
        <sz val="14"/>
        <rFont val="Times New Roman"/>
        <family val="1"/>
      </rPr>
      <t>юридичними особами,</t>
    </r>
    <r>
      <rPr>
        <sz val="14"/>
        <rFont val="Times New Roman"/>
        <family val="1"/>
      </rPr>
      <t xml:space="preserve"> які є власниками об`єктів </t>
    </r>
    <r>
      <rPr>
        <u val="single"/>
        <sz val="14"/>
        <rFont val="Times New Roman"/>
        <family val="1"/>
      </rPr>
      <t>нежитлової нерухомості</t>
    </r>
  </si>
  <si>
    <t>Екологічний податок</t>
  </si>
  <si>
    <t>Інші надходження </t>
  </si>
  <si>
    <t>Податкові надходження</t>
  </si>
  <si>
    <t>Неподаткові надходження</t>
  </si>
  <si>
    <t>Акцизний податок  з виробленого в  Україні пального</t>
  </si>
  <si>
    <t xml:space="preserve">Акцизний податок </t>
  </si>
  <si>
    <t xml:space="preserve">Акцизний податок з роздрібної  торгівлі підакцизними товарами </t>
  </si>
  <si>
    <t>Надходження від орендної плати за користування майном, що перебуває у комунальній власності</t>
  </si>
  <si>
    <t>Податок на прибуток підприємств  </t>
  </si>
  <si>
    <t xml:space="preserve">Рентна плата за спеціальне використання води </t>
  </si>
  <si>
    <t>Акцизний податок з ввезеного на митну територію України пального </t>
  </si>
  <si>
    <t>Плата за землю</t>
  </si>
  <si>
    <t>Збір за місця для паркування транспортних засобів </t>
  </si>
  <si>
    <t>Туристичний збір</t>
  </si>
  <si>
    <t>Частина чистого прибутку (доходу) державних або комунальних унітарних підприємств та їх об`єднань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</si>
  <si>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</si>
  <si>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</si>
  <si>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надання адміністративних послуг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</si>
  <si>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</si>
  <si>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</si>
  <si>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</t>
  </si>
  <si>
    <r>
      <t xml:space="preserve">    </t>
    </r>
    <r>
      <rPr>
        <b/>
        <sz val="13"/>
        <rFont val="Arial"/>
        <family val="2"/>
      </rPr>
      <t>2017</t>
    </r>
    <r>
      <rPr>
        <b/>
        <sz val="14"/>
        <rFont val="Times New Roman"/>
        <family val="1"/>
      </rPr>
      <t xml:space="preserve"> рік</t>
    </r>
  </si>
  <si>
    <r>
      <t xml:space="preserve"> </t>
    </r>
    <r>
      <rPr>
        <b/>
        <sz val="13"/>
        <rFont val="Arial"/>
        <family val="2"/>
      </rPr>
      <t>2016</t>
    </r>
    <r>
      <rPr>
        <b/>
        <sz val="13"/>
        <rFont val="Times New Roman"/>
        <family val="1"/>
      </rPr>
      <t xml:space="preserve"> </t>
    </r>
    <r>
      <rPr>
        <b/>
        <sz val="14"/>
        <rFont val="Times New Roman"/>
        <family val="1"/>
      </rPr>
      <t>рік</t>
    </r>
  </si>
  <si>
    <r>
      <t xml:space="preserve"> </t>
    </r>
    <r>
      <rPr>
        <b/>
        <sz val="13"/>
        <rFont val="Arial"/>
        <family val="2"/>
      </rPr>
      <t>2015</t>
    </r>
    <r>
      <rPr>
        <b/>
        <sz val="14"/>
        <rFont val="Arial"/>
        <family val="2"/>
      </rPr>
      <t xml:space="preserve"> </t>
    </r>
    <r>
      <rPr>
        <b/>
        <sz val="14"/>
        <rFont val="Times New Roman"/>
        <family val="1"/>
      </rPr>
      <t>рік</t>
    </r>
  </si>
  <si>
    <r>
      <t xml:space="preserve"> </t>
    </r>
    <r>
      <rPr>
        <b/>
        <sz val="13"/>
        <rFont val="Arial"/>
        <family val="2"/>
      </rPr>
      <t>2014</t>
    </r>
    <r>
      <rPr>
        <b/>
        <sz val="14"/>
        <rFont val="Times New Roman"/>
        <family val="1"/>
      </rPr>
      <t xml:space="preserve"> рік</t>
    </r>
  </si>
  <si>
    <t>тис.грн.</t>
  </si>
  <si>
    <t>РАЗОМ ДОХОДИ ЗАГАЛЬНОГО ФОНДУ</t>
  </si>
  <si>
    <r>
      <t xml:space="preserve">Динаміка надходжень загального фонду міського бюджету за </t>
    </r>
    <r>
      <rPr>
        <b/>
        <i/>
        <sz val="19"/>
        <rFont val="Arial"/>
        <family val="2"/>
      </rPr>
      <t>2014 - 2017</t>
    </r>
    <r>
      <rPr>
        <b/>
        <i/>
        <sz val="20"/>
        <rFont val="Times New Roman"/>
        <family val="1"/>
      </rPr>
      <t xml:space="preserve"> роки     </t>
    </r>
    <r>
      <rPr>
        <b/>
        <i/>
        <sz val="14"/>
        <rFont val="Times New Roman"/>
        <family val="1"/>
      </rPr>
      <t xml:space="preserve"> </t>
    </r>
  </si>
  <si>
    <t xml:space="preserve">Орендна плата за водні об`єкти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</si>
</sst>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_-* #,##0.0_₴_-;\-* #,##0.0_₴_-;_-* &quot;-&quot;??_₴_-;_-@_-"/>
    <numFmt numFmtId="182" formatCode="_-* #,##0.0_₴_-;\-* #,##0.0_₴_-;_-* &quot;-&quot;?_₴_-;_-@_-"/>
    <numFmt numFmtId="183" formatCode="0.0000"/>
    <numFmt numFmtId="184" formatCode="0.000"/>
    <numFmt numFmtId="185" formatCode="_-* #,##0.0\ _₽_-;\-* #,##0.0\ _₽_-;_-* &quot;-&quot;?\ _₽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"/>
    <numFmt numFmtId="192" formatCode="0.00000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Times New Roman"/>
      <family val="1"/>
    </font>
    <font>
      <b/>
      <i/>
      <sz val="19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181" fontId="8" fillId="0" borderId="1" xfId="20" applyNumberFormat="1" applyFont="1" applyFill="1" applyBorder="1" applyAlignment="1">
      <alignment horizontal="center"/>
    </xf>
    <xf numFmtId="181" fontId="9" fillId="0" borderId="1" xfId="20" applyNumberFormat="1" applyFont="1" applyFill="1" applyBorder="1" applyAlignment="1">
      <alignment horizontal="center"/>
    </xf>
    <xf numFmtId="181" fontId="8" fillId="0" borderId="1" xfId="2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81" fontId="7" fillId="0" borderId="1" xfId="2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0" fontId="10" fillId="0" borderId="2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181" fontId="14" fillId="0" borderId="1" xfId="20" applyNumberFormat="1" applyFont="1" applyBorder="1" applyAlignment="1">
      <alignment horizontal="right"/>
    </xf>
    <xf numFmtId="181" fontId="14" fillId="0" borderId="1" xfId="20" applyNumberFormat="1" applyFont="1" applyFill="1" applyBorder="1" applyAlignment="1">
      <alignment horizontal="right"/>
    </xf>
    <xf numFmtId="181" fontId="15" fillId="0" borderId="1" xfId="20" applyNumberFormat="1" applyFont="1" applyBorder="1" applyAlignment="1">
      <alignment horizontal="right"/>
    </xf>
    <xf numFmtId="181" fontId="15" fillId="0" borderId="1" xfId="20" applyNumberFormat="1" applyFont="1" applyFill="1" applyBorder="1" applyAlignment="1">
      <alignment horizontal="right"/>
    </xf>
    <xf numFmtId="181" fontId="16" fillId="0" borderId="1" xfId="20" applyNumberFormat="1" applyFont="1" applyBorder="1" applyAlignment="1">
      <alignment horizontal="right"/>
    </xf>
    <xf numFmtId="181" fontId="13" fillId="0" borderId="1" xfId="20" applyNumberFormat="1" applyFont="1" applyBorder="1" applyAlignment="1">
      <alignment horizontal="right"/>
    </xf>
    <xf numFmtId="181" fontId="13" fillId="0" borderId="1" xfId="2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1" xfId="0" applyFont="1" applyBorder="1" applyAlignment="1">
      <alignment horizontal="right" wrapText="1"/>
    </xf>
    <xf numFmtId="0" fontId="15" fillId="0" borderId="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181" fontId="12" fillId="0" borderId="1" xfId="20" applyNumberFormat="1" applyFont="1" applyBorder="1" applyAlignment="1">
      <alignment horizontal="center" wrapText="1"/>
    </xf>
    <xf numFmtId="181" fontId="12" fillId="0" borderId="1" xfId="20" applyNumberFormat="1" applyFont="1" applyBorder="1" applyAlignment="1">
      <alignment horizontal="right"/>
    </xf>
    <xf numFmtId="181" fontId="16" fillId="0" borderId="1" xfId="2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9" fillId="0" borderId="1" xfId="0" applyFont="1" applyBorder="1" applyAlignment="1">
      <alignment wrapText="1"/>
    </xf>
    <xf numFmtId="181" fontId="12" fillId="0" borderId="1" xfId="2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/>
    </xf>
    <xf numFmtId="0" fontId="21" fillId="0" borderId="1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2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SheetLayoutView="100" workbookViewId="0" topLeftCell="A1">
      <selection activeCell="B56" sqref="B56"/>
    </sheetView>
  </sheetViews>
  <sheetFormatPr defaultColWidth="9.00390625" defaultRowHeight="12.75"/>
  <cols>
    <col min="1" max="1" width="14.00390625" style="0" customWidth="1"/>
    <col min="2" max="2" width="71.25390625" style="0" customWidth="1"/>
    <col min="3" max="3" width="18.125" style="0" customWidth="1"/>
    <col min="4" max="4" width="18.625" style="0" customWidth="1"/>
    <col min="5" max="5" width="17.625" style="0" customWidth="1"/>
    <col min="6" max="6" width="1.625" style="0" hidden="1" customWidth="1"/>
    <col min="7" max="7" width="18.125" style="0" customWidth="1"/>
    <col min="8" max="8" width="15.00390625" style="0" hidden="1" customWidth="1"/>
  </cols>
  <sheetData>
    <row r="1" spans="1:8" ht="33" customHeight="1">
      <c r="A1" s="37" t="s">
        <v>77</v>
      </c>
      <c r="B1" s="37"/>
      <c r="C1" s="37"/>
      <c r="D1" s="37"/>
      <c r="E1" s="37"/>
      <c r="F1" s="37"/>
      <c r="G1" s="37"/>
      <c r="H1" s="38"/>
    </row>
    <row r="2" spans="1:8" ht="25.5">
      <c r="A2" s="13"/>
      <c r="B2" s="13"/>
      <c r="C2" s="13"/>
      <c r="D2" s="13"/>
      <c r="E2" s="13"/>
      <c r="F2" s="13"/>
      <c r="G2" s="27" t="s">
        <v>75</v>
      </c>
      <c r="H2" s="10"/>
    </row>
    <row r="3" spans="1:8" ht="27.75" customHeight="1">
      <c r="A3" s="21" t="s">
        <v>0</v>
      </c>
      <c r="B3" s="21" t="s">
        <v>1</v>
      </c>
      <c r="C3" s="5" t="s">
        <v>74</v>
      </c>
      <c r="D3" s="5" t="s">
        <v>73</v>
      </c>
      <c r="E3" s="5" t="s">
        <v>72</v>
      </c>
      <c r="F3" s="5"/>
      <c r="G3" s="5" t="s">
        <v>71</v>
      </c>
      <c r="H3" s="1" t="s">
        <v>39</v>
      </c>
    </row>
    <row r="4" spans="1:8" ht="21" customHeight="1">
      <c r="A4" s="28">
        <v>10000000</v>
      </c>
      <c r="B4" s="9" t="s">
        <v>52</v>
      </c>
      <c r="C4" s="29">
        <f>C5+C11+C13+C17+C12+C38</f>
        <v>23462.2</v>
      </c>
      <c r="D4" s="29">
        <f>D5+D11+D13+D17+D12+D38</f>
        <v>35321</v>
      </c>
      <c r="E4" s="29">
        <f>E5+E11+E13+E17+E12+E38</f>
        <v>52740.79999999999</v>
      </c>
      <c r="F4" s="29" t="e">
        <f>F5+F11+F13+F17+F12+F38</f>
        <v>#REF!</v>
      </c>
      <c r="G4" s="29">
        <f>G5+G11+G13+G17+G12+G38</f>
        <v>80744.35</v>
      </c>
      <c r="H4" s="1"/>
    </row>
    <row r="5" spans="1:8" ht="18.75" customHeight="1">
      <c r="A5" s="23">
        <v>11010000</v>
      </c>
      <c r="B5" s="6" t="s">
        <v>44</v>
      </c>
      <c r="C5" s="14">
        <f>C6+C7+C8+C9+C10</f>
        <v>20535.399999999998</v>
      </c>
      <c r="D5" s="14">
        <f>D6+D7+D8+D9+D10</f>
        <v>18584.5</v>
      </c>
      <c r="E5" s="14">
        <f>E6+E7+E8+E9+E10</f>
        <v>28793.600000000002</v>
      </c>
      <c r="F5" s="14" t="e">
        <f>#REF!/8*12</f>
        <v>#REF!</v>
      </c>
      <c r="G5" s="15">
        <f>G6+G7+G8+G9+G10</f>
        <v>50827.100000000006</v>
      </c>
      <c r="H5" s="2">
        <f aca="true" t="shared" si="0" ref="H5:H29">G5/E5*100</f>
        <v>176.5222132696155</v>
      </c>
    </row>
    <row r="6" spans="1:8" ht="53.25" customHeight="1">
      <c r="A6" s="24">
        <v>11010100</v>
      </c>
      <c r="B6" s="1" t="s">
        <v>2</v>
      </c>
      <c r="C6" s="16">
        <v>17873.1</v>
      </c>
      <c r="D6" s="16">
        <v>15641.5</v>
      </c>
      <c r="E6" s="17">
        <v>24589.5</v>
      </c>
      <c r="F6" s="18" t="e">
        <f>#REF!/8*12</f>
        <v>#REF!</v>
      </c>
      <c r="G6" s="17">
        <v>43781.8</v>
      </c>
      <c r="H6" s="3">
        <f t="shared" si="0"/>
        <v>178.05079403810572</v>
      </c>
    </row>
    <row r="7" spans="1:8" ht="57" customHeight="1">
      <c r="A7" s="24">
        <v>11010200</v>
      </c>
      <c r="B7" s="1" t="s">
        <v>33</v>
      </c>
      <c r="C7" s="16">
        <v>1833.4</v>
      </c>
      <c r="D7" s="16">
        <v>1599.6</v>
      </c>
      <c r="E7" s="16">
        <v>3301.5</v>
      </c>
      <c r="F7" s="18" t="e">
        <f>#REF!/8*12</f>
        <v>#REF!</v>
      </c>
      <c r="G7" s="17">
        <v>5759.6</v>
      </c>
      <c r="H7" s="3">
        <f t="shared" si="0"/>
        <v>174.45403604422233</v>
      </c>
    </row>
    <row r="8" spans="1:8" ht="54.75" customHeight="1">
      <c r="A8" s="24">
        <v>11010400</v>
      </c>
      <c r="B8" s="1" t="s">
        <v>3</v>
      </c>
      <c r="C8" s="16">
        <v>40</v>
      </c>
      <c r="D8" s="16">
        <v>35</v>
      </c>
      <c r="E8" s="16">
        <v>28.9</v>
      </c>
      <c r="F8" s="18" t="e">
        <f>#REF!/8*12</f>
        <v>#REF!</v>
      </c>
      <c r="G8" s="17">
        <v>115.5</v>
      </c>
      <c r="H8" s="3">
        <f t="shared" si="0"/>
        <v>399.65397923875435</v>
      </c>
    </row>
    <row r="9" spans="1:8" ht="37.5" customHeight="1">
      <c r="A9" s="24">
        <v>11010500</v>
      </c>
      <c r="B9" s="1" t="s">
        <v>4</v>
      </c>
      <c r="C9" s="16">
        <v>778.6</v>
      </c>
      <c r="D9" s="16">
        <v>1186.4</v>
      </c>
      <c r="E9" s="16">
        <v>790.5</v>
      </c>
      <c r="F9" s="18" t="e">
        <f>#REF!/8*12</f>
        <v>#REF!</v>
      </c>
      <c r="G9" s="17">
        <v>1067.4</v>
      </c>
      <c r="H9" s="3">
        <f t="shared" si="0"/>
        <v>135.02846299810247</v>
      </c>
    </row>
    <row r="10" spans="1:8" ht="21.75" customHeight="1">
      <c r="A10" s="24">
        <v>11010900</v>
      </c>
      <c r="B10" s="1" t="s">
        <v>34</v>
      </c>
      <c r="C10" s="16">
        <v>10.3</v>
      </c>
      <c r="D10" s="16">
        <v>122</v>
      </c>
      <c r="E10" s="16">
        <v>83.2</v>
      </c>
      <c r="F10" s="18" t="e">
        <f>#REF!/8*12</f>
        <v>#REF!</v>
      </c>
      <c r="G10" s="17">
        <v>102.8</v>
      </c>
      <c r="H10" s="3">
        <f t="shared" si="0"/>
        <v>123.55769230769229</v>
      </c>
    </row>
    <row r="11" spans="1:8" ht="21">
      <c r="A11" s="23">
        <v>11020000</v>
      </c>
      <c r="B11" s="6" t="s">
        <v>58</v>
      </c>
      <c r="C11" s="14">
        <v>140.4</v>
      </c>
      <c r="D11" s="14">
        <v>334.2</v>
      </c>
      <c r="E11" s="14">
        <v>26.3</v>
      </c>
      <c r="F11" s="14" t="e">
        <f>#REF!/8*12</f>
        <v>#REF!</v>
      </c>
      <c r="G11" s="15">
        <v>198</v>
      </c>
      <c r="H11" s="2">
        <f t="shared" si="0"/>
        <v>752.8517110266159</v>
      </c>
    </row>
    <row r="12" spans="1:8" ht="21">
      <c r="A12" s="23">
        <v>13020000</v>
      </c>
      <c r="B12" s="6" t="s">
        <v>59</v>
      </c>
      <c r="C12" s="14">
        <v>0</v>
      </c>
      <c r="D12" s="14">
        <v>0</v>
      </c>
      <c r="E12" s="14">
        <v>0.2</v>
      </c>
      <c r="F12" s="14" t="e">
        <f>#REF!/8*12</f>
        <v>#REF!</v>
      </c>
      <c r="G12" s="15">
        <v>0.1</v>
      </c>
      <c r="H12" s="3">
        <f t="shared" si="0"/>
        <v>50</v>
      </c>
    </row>
    <row r="13" spans="1:8" ht="24.75" customHeight="1">
      <c r="A13" s="23">
        <v>14000000</v>
      </c>
      <c r="B13" s="6" t="s">
        <v>55</v>
      </c>
      <c r="C13" s="14">
        <f>C14+C15+C16</f>
        <v>0</v>
      </c>
      <c r="D13" s="14">
        <f>D14+D15+D16</f>
        <v>8751.8</v>
      </c>
      <c r="E13" s="14">
        <f>E14+E15+E16</f>
        <v>13235.3</v>
      </c>
      <c r="F13" s="14">
        <f>F14+F15+F16</f>
        <v>0</v>
      </c>
      <c r="G13" s="14">
        <f>G14+G15+G16</f>
        <v>14568.2</v>
      </c>
      <c r="H13" s="2">
        <f t="shared" si="0"/>
        <v>110.0707955240909</v>
      </c>
    </row>
    <row r="14" spans="1:8" ht="18.75" customHeight="1">
      <c r="A14" s="24">
        <v>14021900</v>
      </c>
      <c r="B14" s="1" t="s">
        <v>54</v>
      </c>
      <c r="C14" s="16">
        <v>0</v>
      </c>
      <c r="D14" s="16">
        <v>0</v>
      </c>
      <c r="E14" s="16">
        <v>0</v>
      </c>
      <c r="F14" s="16"/>
      <c r="G14" s="17">
        <v>1783.9</v>
      </c>
      <c r="H14" s="2"/>
    </row>
    <row r="15" spans="1:8" ht="38.25" customHeight="1">
      <c r="A15" s="24">
        <v>14031900</v>
      </c>
      <c r="B15" s="1" t="s">
        <v>60</v>
      </c>
      <c r="C15" s="16">
        <v>0</v>
      </c>
      <c r="D15" s="16">
        <v>0</v>
      </c>
      <c r="E15" s="16">
        <v>0</v>
      </c>
      <c r="F15" s="16"/>
      <c r="G15" s="17">
        <v>6899.7</v>
      </c>
      <c r="H15" s="2"/>
    </row>
    <row r="16" spans="1:8" ht="17.25" customHeight="1">
      <c r="A16" s="24">
        <v>14040000</v>
      </c>
      <c r="B16" s="1" t="s">
        <v>56</v>
      </c>
      <c r="C16" s="16">
        <v>0</v>
      </c>
      <c r="D16" s="16">
        <v>8751.8</v>
      </c>
      <c r="E16" s="16">
        <v>13235.3</v>
      </c>
      <c r="F16" s="16"/>
      <c r="G16" s="17">
        <v>5884.6</v>
      </c>
      <c r="H16" s="2"/>
    </row>
    <row r="17" spans="1:8" ht="21">
      <c r="A17" s="23">
        <v>18000000</v>
      </c>
      <c r="B17" s="6" t="s">
        <v>5</v>
      </c>
      <c r="C17" s="14">
        <f>C18+C32+C33+C35+C31+C34</f>
        <v>2786.4</v>
      </c>
      <c r="D17" s="14">
        <f>D18+D32+D33+D35+D31+D34</f>
        <v>7579.8</v>
      </c>
      <c r="E17" s="14">
        <f>E18+E32+E33+E35+E31+E34</f>
        <v>10685.399999999998</v>
      </c>
      <c r="F17" s="14" t="e">
        <f>#REF!/8*12</f>
        <v>#REF!</v>
      </c>
      <c r="G17" s="15">
        <f>G18+G32+G33+G35+G31+G34</f>
        <v>15150.95</v>
      </c>
      <c r="H17" s="3">
        <f t="shared" si="0"/>
        <v>141.79113556815847</v>
      </c>
    </row>
    <row r="18" spans="1:8" ht="21">
      <c r="A18" s="23">
        <v>18010000</v>
      </c>
      <c r="B18" s="6" t="s">
        <v>6</v>
      </c>
      <c r="C18" s="14">
        <f>C19+C24+C29</f>
        <v>2508</v>
      </c>
      <c r="D18" s="14">
        <f>D19+D24+D29</f>
        <v>3206.7</v>
      </c>
      <c r="E18" s="14">
        <f>E19+E24+E29</f>
        <v>5021</v>
      </c>
      <c r="F18" s="14" t="e">
        <f>F19+F24+F29</f>
        <v>#REF!</v>
      </c>
      <c r="G18" s="14">
        <f>G19+G24+G29</f>
        <v>5924.15</v>
      </c>
      <c r="H18" s="3">
        <f t="shared" si="0"/>
        <v>117.98745269866559</v>
      </c>
    </row>
    <row r="19" spans="1:8" ht="39.75" customHeight="1">
      <c r="A19" s="25" t="s">
        <v>30</v>
      </c>
      <c r="B19" s="6" t="s">
        <v>35</v>
      </c>
      <c r="C19" s="14">
        <f>C20+C21+C22+C23</f>
        <v>0</v>
      </c>
      <c r="D19" s="14">
        <f>D20+D21+D22+D23</f>
        <v>161</v>
      </c>
      <c r="E19" s="14">
        <f>E20+E21+E22+E23</f>
        <v>352</v>
      </c>
      <c r="F19" s="14" t="e">
        <f>F20+F21+F22+F23</f>
        <v>#REF!</v>
      </c>
      <c r="G19" s="15">
        <f>G20+G21+G22+G23</f>
        <v>695.7</v>
      </c>
      <c r="H19" s="2">
        <f t="shared" si="0"/>
        <v>197.64204545454547</v>
      </c>
    </row>
    <row r="20" spans="1:8" ht="52.5" customHeight="1">
      <c r="A20" s="24">
        <v>18010100</v>
      </c>
      <c r="B20" s="1" t="s">
        <v>45</v>
      </c>
      <c r="C20" s="16">
        <v>0</v>
      </c>
      <c r="D20" s="16">
        <v>14.6</v>
      </c>
      <c r="E20" s="16">
        <v>8</v>
      </c>
      <c r="F20" s="18" t="e">
        <f>#REF!/8*12</f>
        <v>#REF!</v>
      </c>
      <c r="G20" s="17">
        <v>12.8</v>
      </c>
      <c r="H20" s="3">
        <f t="shared" si="0"/>
        <v>160</v>
      </c>
    </row>
    <row r="21" spans="1:8" ht="57.75" customHeight="1">
      <c r="A21" s="24">
        <v>18010200</v>
      </c>
      <c r="B21" s="1" t="s">
        <v>46</v>
      </c>
      <c r="C21" s="16">
        <v>0</v>
      </c>
      <c r="D21" s="16">
        <v>66.7</v>
      </c>
      <c r="E21" s="16">
        <v>60.1</v>
      </c>
      <c r="F21" s="18" t="e">
        <f>#REF!/8*12</f>
        <v>#REF!</v>
      </c>
      <c r="G21" s="17">
        <v>230.2</v>
      </c>
      <c r="H21" s="3">
        <f t="shared" si="0"/>
        <v>383.02828618968385</v>
      </c>
    </row>
    <row r="22" spans="1:8" ht="55.5" customHeight="1">
      <c r="A22" s="24">
        <v>18010300</v>
      </c>
      <c r="B22" s="1" t="s">
        <v>47</v>
      </c>
      <c r="C22" s="16">
        <v>0</v>
      </c>
      <c r="D22" s="16">
        <v>0.4</v>
      </c>
      <c r="E22" s="16">
        <v>126.8</v>
      </c>
      <c r="F22" s="18" t="e">
        <f>#REF!/8*12</f>
        <v>#REF!</v>
      </c>
      <c r="G22" s="17">
        <v>215.5</v>
      </c>
      <c r="H22" s="3">
        <f t="shared" si="0"/>
        <v>169.95268138801262</v>
      </c>
    </row>
    <row r="23" spans="1:8" ht="56.25" customHeight="1">
      <c r="A23" s="24">
        <v>18010400</v>
      </c>
      <c r="B23" s="1" t="s">
        <v>49</v>
      </c>
      <c r="C23" s="16">
        <v>0</v>
      </c>
      <c r="D23" s="16">
        <v>79.3</v>
      </c>
      <c r="E23" s="16">
        <v>157.1</v>
      </c>
      <c r="F23" s="18" t="e">
        <f>#REF!/8*12</f>
        <v>#REF!</v>
      </c>
      <c r="G23" s="17">
        <v>237.2</v>
      </c>
      <c r="H23" s="3">
        <f t="shared" si="0"/>
        <v>150.986632718014</v>
      </c>
    </row>
    <row r="24" spans="1:8" ht="34.5">
      <c r="A24" s="25" t="s">
        <v>31</v>
      </c>
      <c r="B24" s="6" t="s">
        <v>61</v>
      </c>
      <c r="C24" s="14">
        <f>C25+C26+C27+C28</f>
        <v>2508</v>
      </c>
      <c r="D24" s="14">
        <f>D25+D26+D27+D28</f>
        <v>3045.7</v>
      </c>
      <c r="E24" s="14">
        <f>E25+E26+E27+E28</f>
        <v>4646.1</v>
      </c>
      <c r="F24" s="14" t="e">
        <f>#REF!/8*12</f>
        <v>#REF!</v>
      </c>
      <c r="G24" s="15">
        <f>G25+G26+G27+G28</f>
        <v>5172.15</v>
      </c>
      <c r="H24" s="2">
        <f t="shared" si="0"/>
        <v>111.32239943178148</v>
      </c>
    </row>
    <row r="25" spans="1:8" ht="20.25">
      <c r="A25" s="24">
        <v>18010500</v>
      </c>
      <c r="B25" s="1" t="s">
        <v>48</v>
      </c>
      <c r="C25" s="16">
        <v>488.1</v>
      </c>
      <c r="D25" s="16">
        <v>951.5</v>
      </c>
      <c r="E25" s="16">
        <v>1611.5</v>
      </c>
      <c r="F25" s="18" t="e">
        <f>#REF!/8*12</f>
        <v>#REF!</v>
      </c>
      <c r="G25" s="17">
        <v>1575.2</v>
      </c>
      <c r="H25" s="3">
        <f t="shared" si="0"/>
        <v>97.74744027303754</v>
      </c>
    </row>
    <row r="26" spans="1:8" ht="20.25">
      <c r="A26" s="24">
        <v>18010600</v>
      </c>
      <c r="B26" s="1" t="s">
        <v>7</v>
      </c>
      <c r="C26" s="16">
        <v>1214.6</v>
      </c>
      <c r="D26" s="16">
        <v>1365.1</v>
      </c>
      <c r="E26" s="16">
        <v>1747.6</v>
      </c>
      <c r="F26" s="18" t="e">
        <f>#REF!/8*12</f>
        <v>#REF!</v>
      </c>
      <c r="G26" s="17">
        <v>2347.2</v>
      </c>
      <c r="H26" s="3">
        <f t="shared" si="0"/>
        <v>134.30991073472188</v>
      </c>
    </row>
    <row r="27" spans="1:8" ht="20.25">
      <c r="A27" s="24">
        <v>18010700</v>
      </c>
      <c r="B27" s="1" t="s">
        <v>8</v>
      </c>
      <c r="C27" s="16">
        <v>46.6</v>
      </c>
      <c r="D27" s="16">
        <v>64.7</v>
      </c>
      <c r="E27" s="16">
        <v>100</v>
      </c>
      <c r="F27" s="18" t="e">
        <f>#REF!/8*12</f>
        <v>#REF!</v>
      </c>
      <c r="G27" s="17">
        <v>104.25</v>
      </c>
      <c r="H27" s="3">
        <f t="shared" si="0"/>
        <v>104.25</v>
      </c>
    </row>
    <row r="28" spans="1:8" ht="20.25">
      <c r="A28" s="24">
        <v>18010900</v>
      </c>
      <c r="B28" s="1" t="s">
        <v>9</v>
      </c>
      <c r="C28" s="16">
        <v>758.7</v>
      </c>
      <c r="D28" s="16">
        <v>664.4</v>
      </c>
      <c r="E28" s="16">
        <v>1187</v>
      </c>
      <c r="F28" s="18" t="e">
        <f>#REF!/8*12</f>
        <v>#REF!</v>
      </c>
      <c r="G28" s="17">
        <v>1145.5</v>
      </c>
      <c r="H28" s="3">
        <f t="shared" si="0"/>
        <v>96.50379106992418</v>
      </c>
    </row>
    <row r="29" spans="1:8" ht="21">
      <c r="A29" s="23">
        <v>18011000</v>
      </c>
      <c r="B29" s="6" t="s">
        <v>38</v>
      </c>
      <c r="C29" s="14">
        <v>0</v>
      </c>
      <c r="D29" s="14">
        <v>0</v>
      </c>
      <c r="E29" s="14">
        <v>22.9</v>
      </c>
      <c r="F29" s="14" t="e">
        <f>#REF!/8*12</f>
        <v>#REF!</v>
      </c>
      <c r="G29" s="15">
        <v>56.3</v>
      </c>
      <c r="H29" s="2">
        <f t="shared" si="0"/>
        <v>245.85152838427948</v>
      </c>
    </row>
    <row r="30" spans="1:8" ht="18" customHeight="1">
      <c r="A30" s="23">
        <v>18020000</v>
      </c>
      <c r="B30" s="6" t="s">
        <v>62</v>
      </c>
      <c r="C30" s="14">
        <f aca="true" t="shared" si="1" ref="C30:H30">C31+C32</f>
        <v>24.7</v>
      </c>
      <c r="D30" s="14">
        <f t="shared" si="1"/>
        <v>21.2</v>
      </c>
      <c r="E30" s="14">
        <f t="shared" si="1"/>
        <v>12.8</v>
      </c>
      <c r="F30" s="14" t="e">
        <f t="shared" si="1"/>
        <v>#REF!</v>
      </c>
      <c r="G30" s="14">
        <f t="shared" si="1"/>
        <v>6.7</v>
      </c>
      <c r="H30" s="7">
        <f t="shared" si="1"/>
        <v>52.34375</v>
      </c>
    </row>
    <row r="31" spans="1:8" ht="37.5">
      <c r="A31" s="24">
        <v>18020100</v>
      </c>
      <c r="B31" s="1" t="s">
        <v>28</v>
      </c>
      <c r="C31" s="16">
        <v>2.8</v>
      </c>
      <c r="D31" s="16">
        <v>0</v>
      </c>
      <c r="E31" s="16">
        <v>0</v>
      </c>
      <c r="F31" s="16" t="e">
        <f>#REF!/8*12</f>
        <v>#REF!</v>
      </c>
      <c r="G31" s="17">
        <v>0</v>
      </c>
      <c r="H31" s="2">
        <v>0</v>
      </c>
    </row>
    <row r="32" spans="1:8" ht="37.5">
      <c r="A32" s="24">
        <v>18020200</v>
      </c>
      <c r="B32" s="1" t="s">
        <v>10</v>
      </c>
      <c r="C32" s="16">
        <v>21.9</v>
      </c>
      <c r="D32" s="16">
        <v>21.2</v>
      </c>
      <c r="E32" s="16">
        <v>12.8</v>
      </c>
      <c r="F32" s="16" t="e">
        <f>#REF!/8*12</f>
        <v>#REF!</v>
      </c>
      <c r="G32" s="17">
        <v>6.7</v>
      </c>
      <c r="H32" s="2">
        <f>G32/E32*100</f>
        <v>52.34375</v>
      </c>
    </row>
    <row r="33" spans="1:8" ht="21">
      <c r="A33" s="23">
        <v>18030000</v>
      </c>
      <c r="B33" s="6" t="s">
        <v>63</v>
      </c>
      <c r="C33" s="14">
        <v>0.7</v>
      </c>
      <c r="D33" s="14">
        <v>0.9</v>
      </c>
      <c r="E33" s="14">
        <v>2.4</v>
      </c>
      <c r="F33" s="14" t="e">
        <f>#REF!/8*12</f>
        <v>#REF!</v>
      </c>
      <c r="G33" s="15">
        <v>8</v>
      </c>
      <c r="H33" s="2">
        <f>G33/E33*100</f>
        <v>333.33333333333337</v>
      </c>
    </row>
    <row r="34" spans="1:8" ht="39.75" customHeight="1">
      <c r="A34" s="23">
        <v>18040000</v>
      </c>
      <c r="B34" s="6" t="s">
        <v>11</v>
      </c>
      <c r="C34" s="14">
        <v>253</v>
      </c>
      <c r="D34" s="14">
        <v>-13.3</v>
      </c>
      <c r="E34" s="14">
        <v>-5.2</v>
      </c>
      <c r="F34" s="14" t="e">
        <f>#REF!/8*12</f>
        <v>#REF!</v>
      </c>
      <c r="G34" s="15">
        <v>-7.5</v>
      </c>
      <c r="H34" s="3">
        <v>0</v>
      </c>
    </row>
    <row r="35" spans="1:8" ht="21">
      <c r="A35" s="23">
        <v>18050000</v>
      </c>
      <c r="B35" s="6" t="s">
        <v>12</v>
      </c>
      <c r="C35" s="14">
        <f>C36+C37</f>
        <v>0</v>
      </c>
      <c r="D35" s="14">
        <f>D36+D37</f>
        <v>4364.3</v>
      </c>
      <c r="E35" s="14">
        <f>E36+E37</f>
        <v>5654.4</v>
      </c>
      <c r="F35" s="14" t="e">
        <f>F36+F37</f>
        <v>#REF!</v>
      </c>
      <c r="G35" s="15">
        <f>G36+G37</f>
        <v>9219.6</v>
      </c>
      <c r="H35" s="2">
        <f aca="true" t="shared" si="2" ref="H35:H53">G35/E35*100</f>
        <v>163.05178268251274</v>
      </c>
    </row>
    <row r="36" spans="1:8" ht="20.25">
      <c r="A36" s="24">
        <v>18050300</v>
      </c>
      <c r="B36" s="1" t="s">
        <v>13</v>
      </c>
      <c r="C36" s="16">
        <v>0</v>
      </c>
      <c r="D36" s="16">
        <v>538.2</v>
      </c>
      <c r="E36" s="16">
        <v>938.7</v>
      </c>
      <c r="F36" s="18" t="e">
        <f>#REF!/8*12</f>
        <v>#REF!</v>
      </c>
      <c r="G36" s="17">
        <v>763</v>
      </c>
      <c r="H36" s="3">
        <f t="shared" si="2"/>
        <v>81.28262490678597</v>
      </c>
    </row>
    <row r="37" spans="1:8" ht="20.25">
      <c r="A37" s="24">
        <v>18050400</v>
      </c>
      <c r="B37" s="1" t="s">
        <v>14</v>
      </c>
      <c r="C37" s="16">
        <v>0</v>
      </c>
      <c r="D37" s="16">
        <v>3826.1</v>
      </c>
      <c r="E37" s="16">
        <v>4715.7</v>
      </c>
      <c r="F37" s="18" t="e">
        <f>#REF!/8*12</f>
        <v>#REF!</v>
      </c>
      <c r="G37" s="17">
        <v>8456.6</v>
      </c>
      <c r="H37" s="3">
        <f t="shared" si="2"/>
        <v>179.32862565472786</v>
      </c>
    </row>
    <row r="38" spans="1:8" ht="21">
      <c r="A38" s="23">
        <v>19010000</v>
      </c>
      <c r="B38" s="6" t="s">
        <v>50</v>
      </c>
      <c r="C38" s="14">
        <v>0</v>
      </c>
      <c r="D38" s="14">
        <v>70.7</v>
      </c>
      <c r="E38" s="14">
        <v>0</v>
      </c>
      <c r="F38" s="14"/>
      <c r="G38" s="15">
        <v>0</v>
      </c>
      <c r="H38" s="3"/>
    </row>
    <row r="39" spans="1:8" ht="20.25">
      <c r="A39" s="28">
        <v>20000000</v>
      </c>
      <c r="B39" s="12" t="s">
        <v>53</v>
      </c>
      <c r="C39" s="30">
        <f>C40+C42+C48+C49+C50+C52+C56+C55+C51+C41</f>
        <v>259.79999999999995</v>
      </c>
      <c r="D39" s="30">
        <f>D40+D42+D48+D49+D50+D52+D56+D55+D51+D41</f>
        <v>4248.8</v>
      </c>
      <c r="E39" s="30">
        <f>E40+E42+E48+E49+E50+E52+E56+E55+E51+E41</f>
        <v>4486.5</v>
      </c>
      <c r="F39" s="30" t="e">
        <f>F40+F42+F48+F49+F50+F52+F56+F55+F51+F41</f>
        <v>#REF!</v>
      </c>
      <c r="G39" s="30">
        <f>G40+G42+G48+G49+G50+G52+G56+G55+G51+G41</f>
        <v>4261.000000000001</v>
      </c>
      <c r="H39" s="3"/>
    </row>
    <row r="40" spans="1:8" ht="37.5" customHeight="1">
      <c r="A40" s="23">
        <v>21010000</v>
      </c>
      <c r="B40" s="6" t="s">
        <v>64</v>
      </c>
      <c r="C40" s="14">
        <v>8</v>
      </c>
      <c r="D40" s="14">
        <v>9</v>
      </c>
      <c r="E40" s="14">
        <v>21</v>
      </c>
      <c r="F40" s="14" t="e">
        <f>#REF!/8*12</f>
        <v>#REF!</v>
      </c>
      <c r="G40" s="15">
        <v>284.6</v>
      </c>
      <c r="H40" s="2">
        <f t="shared" si="2"/>
        <v>1355.2380952380954</v>
      </c>
    </row>
    <row r="41" spans="1:8" ht="39">
      <c r="A41" s="23">
        <v>21050000</v>
      </c>
      <c r="B41" s="6" t="s">
        <v>37</v>
      </c>
      <c r="C41" s="14">
        <v>0</v>
      </c>
      <c r="D41" s="14">
        <v>0</v>
      </c>
      <c r="E41" s="14">
        <v>211.1</v>
      </c>
      <c r="F41" s="14" t="e">
        <f>#REF!/8*12</f>
        <v>#REF!</v>
      </c>
      <c r="G41" s="15">
        <v>0</v>
      </c>
      <c r="H41" s="2">
        <f t="shared" si="2"/>
        <v>0</v>
      </c>
    </row>
    <row r="42" spans="1:8" ht="21">
      <c r="A42" s="23">
        <v>21080000</v>
      </c>
      <c r="B42" s="6" t="s">
        <v>51</v>
      </c>
      <c r="C42" s="14">
        <f>C43+C44+C45+C46</f>
        <v>10.799999999999999</v>
      </c>
      <c r="D42" s="14">
        <f>D43+D44+D45+D46</f>
        <v>8.2</v>
      </c>
      <c r="E42" s="14">
        <f>E43+E44+E45+E46</f>
        <v>11.6</v>
      </c>
      <c r="F42" s="14">
        <f>F43+F44+F45+F46</f>
        <v>0</v>
      </c>
      <c r="G42" s="14">
        <f>G43+G44+G45+G46</f>
        <v>146.4</v>
      </c>
      <c r="H42" s="2">
        <f t="shared" si="2"/>
        <v>1262.0689655172414</v>
      </c>
    </row>
    <row r="43" spans="1:8" ht="20.25">
      <c r="A43" s="26">
        <v>21080500</v>
      </c>
      <c r="B43" s="11" t="s">
        <v>51</v>
      </c>
      <c r="C43" s="16"/>
      <c r="D43" s="16"/>
      <c r="E43" s="16"/>
      <c r="F43" s="16"/>
      <c r="G43" s="17">
        <v>82.5</v>
      </c>
      <c r="H43" s="2"/>
    </row>
    <row r="44" spans="1:8" ht="18.75" customHeight="1">
      <c r="A44" s="26">
        <v>21080900</v>
      </c>
      <c r="B44" s="1" t="s">
        <v>70</v>
      </c>
      <c r="C44" s="16">
        <v>0.2</v>
      </c>
      <c r="D44" s="16">
        <v>0</v>
      </c>
      <c r="E44" s="16">
        <v>0</v>
      </c>
      <c r="F44" s="16"/>
      <c r="G44" s="17">
        <v>0</v>
      </c>
      <c r="H44" s="2"/>
    </row>
    <row r="45" spans="1:8" ht="20.25">
      <c r="A45" s="26">
        <v>21081100</v>
      </c>
      <c r="B45" s="11" t="s">
        <v>68</v>
      </c>
      <c r="C45" s="16">
        <v>10.6</v>
      </c>
      <c r="D45" s="16">
        <v>8.2</v>
      </c>
      <c r="E45" s="16">
        <v>11.6</v>
      </c>
      <c r="F45" s="16"/>
      <c r="G45" s="17">
        <v>13.5</v>
      </c>
      <c r="H45" s="2"/>
    </row>
    <row r="46" spans="1:8" ht="52.5" customHeight="1">
      <c r="A46" s="26">
        <v>21081500</v>
      </c>
      <c r="B46" s="1" t="s">
        <v>69</v>
      </c>
      <c r="C46" s="16">
        <v>0</v>
      </c>
      <c r="D46" s="16">
        <v>0</v>
      </c>
      <c r="E46" s="16">
        <v>0</v>
      </c>
      <c r="F46" s="16"/>
      <c r="G46" s="17">
        <v>50.4</v>
      </c>
      <c r="H46" s="2"/>
    </row>
    <row r="47" spans="1:8" ht="21" customHeight="1">
      <c r="A47" s="23">
        <v>22010000</v>
      </c>
      <c r="B47" s="6" t="s">
        <v>67</v>
      </c>
      <c r="C47" s="14">
        <f>C48+C49+C50</f>
        <v>0</v>
      </c>
      <c r="D47" s="14">
        <f>D48+D49+D50</f>
        <v>1934.7</v>
      </c>
      <c r="E47" s="14">
        <f>E48+E49+E50</f>
        <v>2427</v>
      </c>
      <c r="F47" s="14" t="e">
        <f>F48+F49+F50</f>
        <v>#REF!</v>
      </c>
      <c r="G47" s="14">
        <f>G48+G49+G50</f>
        <v>2850.6000000000004</v>
      </c>
      <c r="H47" s="2"/>
    </row>
    <row r="48" spans="1:8" ht="57" customHeight="1">
      <c r="A48" s="24">
        <v>22010300</v>
      </c>
      <c r="B48" s="1" t="s">
        <v>65</v>
      </c>
      <c r="C48" s="16">
        <v>0</v>
      </c>
      <c r="D48" s="16">
        <v>0</v>
      </c>
      <c r="E48" s="16">
        <v>26.1</v>
      </c>
      <c r="F48" s="16" t="e">
        <f>#REF!/8*12</f>
        <v>#REF!</v>
      </c>
      <c r="G48" s="17">
        <v>23.3</v>
      </c>
      <c r="H48" s="2">
        <f t="shared" si="2"/>
        <v>89.272030651341</v>
      </c>
    </row>
    <row r="49" spans="1:8" ht="19.5" customHeight="1">
      <c r="A49" s="24">
        <v>22012500</v>
      </c>
      <c r="B49" s="1" t="s">
        <v>16</v>
      </c>
      <c r="C49" s="16">
        <v>0</v>
      </c>
      <c r="D49" s="16">
        <v>1934.7</v>
      </c>
      <c r="E49" s="16">
        <v>2271.1</v>
      </c>
      <c r="F49" s="16" t="e">
        <f>#REF!/8*12</f>
        <v>#REF!</v>
      </c>
      <c r="G49" s="17">
        <v>2726.5</v>
      </c>
      <c r="H49" s="2">
        <f t="shared" si="2"/>
        <v>120.05195720135617</v>
      </c>
    </row>
    <row r="50" spans="1:8" ht="35.25" customHeight="1">
      <c r="A50" s="24">
        <v>22012600</v>
      </c>
      <c r="B50" s="1" t="s">
        <v>66</v>
      </c>
      <c r="C50" s="16">
        <v>0</v>
      </c>
      <c r="D50" s="16">
        <v>0</v>
      </c>
      <c r="E50" s="16">
        <v>129.8</v>
      </c>
      <c r="F50" s="16" t="e">
        <f>#REF!/8*12</f>
        <v>#REF!</v>
      </c>
      <c r="G50" s="17">
        <v>100.8</v>
      </c>
      <c r="H50" s="2">
        <f t="shared" si="2"/>
        <v>77.65793528505392</v>
      </c>
    </row>
    <row r="51" spans="1:8" ht="36.75" customHeight="1">
      <c r="A51" s="23">
        <v>22080000</v>
      </c>
      <c r="B51" s="6" t="s">
        <v>57</v>
      </c>
      <c r="C51" s="14"/>
      <c r="D51" s="14"/>
      <c r="E51" s="14"/>
      <c r="F51" s="14"/>
      <c r="G51" s="15">
        <v>118.5</v>
      </c>
      <c r="H51" s="2"/>
    </row>
    <row r="52" spans="1:8" ht="21">
      <c r="A52" s="23">
        <v>22090000</v>
      </c>
      <c r="B52" s="6" t="s">
        <v>17</v>
      </c>
      <c r="C52" s="14">
        <f>C53+C54</f>
        <v>52.9</v>
      </c>
      <c r="D52" s="14">
        <f>D53+D54</f>
        <v>2074.1</v>
      </c>
      <c r="E52" s="14">
        <f>E53+E54</f>
        <v>1420.1000000000001</v>
      </c>
      <c r="F52" s="14" t="e">
        <f>F53+F54</f>
        <v>#REF!</v>
      </c>
      <c r="G52" s="14">
        <f>G53+G54</f>
        <v>24.8</v>
      </c>
      <c r="H52" s="2">
        <f t="shared" si="2"/>
        <v>1.7463558904302512</v>
      </c>
    </row>
    <row r="53" spans="1:8" ht="37.5">
      <c r="A53" s="24">
        <v>22090100</v>
      </c>
      <c r="B53" s="1" t="s">
        <v>43</v>
      </c>
      <c r="C53" s="16">
        <v>40.3</v>
      </c>
      <c r="D53" s="16">
        <v>86.8</v>
      </c>
      <c r="E53" s="16">
        <v>88.2</v>
      </c>
      <c r="F53" s="18" t="e">
        <f>#REF!/8*12</f>
        <v>#REF!</v>
      </c>
      <c r="G53" s="17">
        <v>14</v>
      </c>
      <c r="H53" s="3">
        <f t="shared" si="2"/>
        <v>15.873015873015872</v>
      </c>
    </row>
    <row r="54" spans="1:8" ht="56.25">
      <c r="A54" s="24">
        <v>22090400</v>
      </c>
      <c r="B54" s="1" t="s">
        <v>18</v>
      </c>
      <c r="C54" s="16">
        <v>12.6</v>
      </c>
      <c r="D54" s="16">
        <v>1987.3</v>
      </c>
      <c r="E54" s="16">
        <v>1331.9</v>
      </c>
      <c r="F54" s="18" t="e">
        <f>#REF!/8*12</f>
        <v>#REF!</v>
      </c>
      <c r="G54" s="17">
        <v>10.8</v>
      </c>
      <c r="H54" s="3">
        <f>G54/E54*100</f>
        <v>0.8108716870635934</v>
      </c>
    </row>
    <row r="55" spans="1:8" ht="18.75" customHeight="1">
      <c r="A55" s="24">
        <v>22130000</v>
      </c>
      <c r="B55" s="1" t="s">
        <v>78</v>
      </c>
      <c r="C55" s="16">
        <v>0</v>
      </c>
      <c r="D55" s="16">
        <v>0.3</v>
      </c>
      <c r="E55" s="16">
        <v>0</v>
      </c>
      <c r="F55" s="18" t="e">
        <f>#REF!/8*12</f>
        <v>#REF!</v>
      </c>
      <c r="G55" s="17">
        <v>0.3</v>
      </c>
      <c r="H55" s="3">
        <v>0</v>
      </c>
    </row>
    <row r="56" spans="1:8" ht="21">
      <c r="A56" s="23">
        <v>24060000</v>
      </c>
      <c r="B56" s="6" t="s">
        <v>15</v>
      </c>
      <c r="C56" s="14">
        <v>188.1</v>
      </c>
      <c r="D56" s="14">
        <v>222.5</v>
      </c>
      <c r="E56" s="14">
        <v>395.7</v>
      </c>
      <c r="F56" s="14" t="e">
        <f>#REF!/8*12</f>
        <v>#REF!</v>
      </c>
      <c r="G56" s="15">
        <v>835.8</v>
      </c>
      <c r="H56" s="2">
        <f>G56/E56*100</f>
        <v>211.22062168309324</v>
      </c>
    </row>
    <row r="57" spans="1:8" ht="20.25">
      <c r="A57" s="36">
        <v>40000000</v>
      </c>
      <c r="B57" s="12" t="s">
        <v>19</v>
      </c>
      <c r="C57" s="30">
        <f>C58+C61</f>
        <v>56082.899999999994</v>
      </c>
      <c r="D57" s="30">
        <f>D58+D61</f>
        <v>79515.2</v>
      </c>
      <c r="E57" s="30">
        <f>E58+E61</f>
        <v>136842.49999999997</v>
      </c>
      <c r="F57" s="30" t="e">
        <f>#REF!/8*12</f>
        <v>#REF!</v>
      </c>
      <c r="G57" s="34">
        <f>G58+G61</f>
        <v>138235.4</v>
      </c>
      <c r="H57" s="2">
        <f>G57/E57*100</f>
        <v>101.01788552533024</v>
      </c>
    </row>
    <row r="58" spans="1:8" ht="20.25">
      <c r="A58" s="22">
        <v>41020000</v>
      </c>
      <c r="B58" s="12" t="s">
        <v>20</v>
      </c>
      <c r="C58" s="19">
        <f>C59+C60</f>
        <v>22845.8</v>
      </c>
      <c r="D58" s="19">
        <f>D59+D60</f>
        <v>6337</v>
      </c>
      <c r="E58" s="19">
        <f>E59+E60</f>
        <v>4151.5</v>
      </c>
      <c r="F58" s="19" t="e">
        <f>#REF!/8*12</f>
        <v>#REF!</v>
      </c>
      <c r="G58" s="20">
        <f>G59+G60</f>
        <v>6340.2</v>
      </c>
      <c r="H58" s="2">
        <f>G58/E58*100</f>
        <v>152.72070336023125</v>
      </c>
    </row>
    <row r="59" spans="1:8" ht="20.25">
      <c r="A59" s="32">
        <v>41020100</v>
      </c>
      <c r="B59" s="33" t="s">
        <v>21</v>
      </c>
      <c r="C59" s="18">
        <v>22597.7</v>
      </c>
      <c r="D59" s="18">
        <v>4865</v>
      </c>
      <c r="E59" s="18">
        <v>4151.5</v>
      </c>
      <c r="F59" s="18" t="e">
        <f>#REF!/8*12</f>
        <v>#REF!</v>
      </c>
      <c r="G59" s="31">
        <v>6340.2</v>
      </c>
      <c r="H59" s="2">
        <f>G59/E59*100</f>
        <v>152.72070336023125</v>
      </c>
    </row>
    <row r="60" spans="1:8" ht="20.25">
      <c r="A60" s="32">
        <v>41020600</v>
      </c>
      <c r="B60" s="33" t="s">
        <v>22</v>
      </c>
      <c r="C60" s="18">
        <v>248.1</v>
      </c>
      <c r="D60" s="18">
        <v>1472</v>
      </c>
      <c r="E60" s="18"/>
      <c r="F60" s="18" t="e">
        <f>#REF!/8*12</f>
        <v>#REF!</v>
      </c>
      <c r="G60" s="31"/>
      <c r="H60" s="3">
        <v>0</v>
      </c>
    </row>
    <row r="61" spans="1:8" ht="20.25">
      <c r="A61" s="22">
        <v>41030000</v>
      </c>
      <c r="B61" s="12" t="s">
        <v>23</v>
      </c>
      <c r="C61" s="19">
        <f aca="true" t="shared" si="3" ref="C61:H61">C62+C63+C64+C65+C66+C67+C68+C69+C70</f>
        <v>33237.1</v>
      </c>
      <c r="D61" s="19">
        <f t="shared" si="3"/>
        <v>73178.2</v>
      </c>
      <c r="E61" s="19">
        <f t="shared" si="3"/>
        <v>132690.99999999997</v>
      </c>
      <c r="F61" s="19" t="e">
        <f t="shared" si="3"/>
        <v>#REF!</v>
      </c>
      <c r="G61" s="20">
        <f t="shared" si="3"/>
        <v>131895.19999999998</v>
      </c>
      <c r="H61" s="4">
        <f t="shared" si="3"/>
        <v>1944.1796044980515</v>
      </c>
    </row>
    <row r="62" spans="1:8" ht="38.25" customHeight="1">
      <c r="A62" s="32">
        <v>41030600</v>
      </c>
      <c r="B62" s="33" t="s">
        <v>40</v>
      </c>
      <c r="C62" s="18">
        <v>27787.7</v>
      </c>
      <c r="D62" s="18">
        <v>29229.9</v>
      </c>
      <c r="E62" s="18">
        <v>31573.6</v>
      </c>
      <c r="F62" s="18" t="e">
        <f>#REF!/8*12</f>
        <v>#REF!</v>
      </c>
      <c r="G62" s="31">
        <v>32505.5</v>
      </c>
      <c r="H62" s="3">
        <f>G62/E62*100</f>
        <v>102.95151645678669</v>
      </c>
    </row>
    <row r="63" spans="1:8" ht="56.25">
      <c r="A63" s="32">
        <v>41030800</v>
      </c>
      <c r="B63" s="33" t="s">
        <v>41</v>
      </c>
      <c r="C63" s="18">
        <v>3709.8</v>
      </c>
      <c r="D63" s="18">
        <v>14585.5</v>
      </c>
      <c r="E63" s="18">
        <v>52870.3</v>
      </c>
      <c r="F63" s="18" t="e">
        <f>#REF!/8*12</f>
        <v>#REF!</v>
      </c>
      <c r="G63" s="31">
        <v>66902.4</v>
      </c>
      <c r="H63" s="3">
        <f>G63/E63*100</f>
        <v>126.54060975632821</v>
      </c>
    </row>
    <row r="64" spans="1:8" ht="39.75" customHeight="1">
      <c r="A64" s="32">
        <v>41030900</v>
      </c>
      <c r="B64" s="33" t="s">
        <v>36</v>
      </c>
      <c r="C64" s="18">
        <v>1355</v>
      </c>
      <c r="D64" s="18">
        <v>1508.8</v>
      </c>
      <c r="E64" s="18">
        <v>0</v>
      </c>
      <c r="F64" s="18" t="e">
        <f>#REF!/8*12</f>
        <v>#REF!</v>
      </c>
      <c r="G64" s="31">
        <v>0</v>
      </c>
      <c r="H64" s="3">
        <v>0</v>
      </c>
    </row>
    <row r="65" spans="1:8" ht="69.75" customHeight="1">
      <c r="A65" s="32">
        <v>41031000</v>
      </c>
      <c r="B65" s="33" t="s">
        <v>24</v>
      </c>
      <c r="C65" s="18">
        <v>5.1</v>
      </c>
      <c r="D65" s="18">
        <v>8.3</v>
      </c>
      <c r="E65" s="18">
        <v>27.9</v>
      </c>
      <c r="F65" s="18" t="e">
        <f>#REF!/8*12</f>
        <v>#REF!</v>
      </c>
      <c r="G65" s="31">
        <v>37.5</v>
      </c>
      <c r="H65" s="3">
        <f>G65/E65*100</f>
        <v>134.40860215053766</v>
      </c>
    </row>
    <row r="66" spans="1:8" ht="37.5">
      <c r="A66" s="32">
        <v>41033900</v>
      </c>
      <c r="B66" s="33" t="s">
        <v>25</v>
      </c>
      <c r="C66" s="18">
        <v>0</v>
      </c>
      <c r="D66" s="18">
        <v>27179.1</v>
      </c>
      <c r="E66" s="18">
        <v>28924.9</v>
      </c>
      <c r="F66" s="18" t="e">
        <f>#REF!/8*12</f>
        <v>#REF!</v>
      </c>
      <c r="G66" s="31">
        <v>30894</v>
      </c>
      <c r="H66" s="2">
        <f>G66/E66*100</f>
        <v>106.80762941272053</v>
      </c>
    </row>
    <row r="67" spans="1:8" ht="21.75" customHeight="1">
      <c r="A67" s="32">
        <v>41034200</v>
      </c>
      <c r="B67" s="33" t="s">
        <v>32</v>
      </c>
      <c r="C67" s="18">
        <v>0</v>
      </c>
      <c r="D67" s="18">
        <v>0</v>
      </c>
      <c r="E67" s="18">
        <v>18995.3</v>
      </c>
      <c r="F67" s="18" t="e">
        <f>#REF!/8*12</f>
        <v>#REF!</v>
      </c>
      <c r="G67" s="31">
        <v>0</v>
      </c>
      <c r="H67" s="3">
        <f>G67/E67*100</f>
        <v>0</v>
      </c>
    </row>
    <row r="68" spans="1:8" ht="20.25">
      <c r="A68" s="32">
        <v>41035000</v>
      </c>
      <c r="B68" s="33" t="s">
        <v>29</v>
      </c>
      <c r="C68" s="18">
        <v>169.5</v>
      </c>
      <c r="D68" s="18">
        <v>0</v>
      </c>
      <c r="E68" s="18">
        <v>96.5</v>
      </c>
      <c r="F68" s="18" t="e">
        <f>#REF!/8*12</f>
        <v>#REF!</v>
      </c>
      <c r="G68" s="31">
        <v>1300</v>
      </c>
      <c r="H68" s="3">
        <f>G68/E68*100</f>
        <v>1347.1502590673574</v>
      </c>
    </row>
    <row r="69" spans="1:8" ht="55.5" customHeight="1">
      <c r="A69" s="32">
        <v>41035800</v>
      </c>
      <c r="B69" s="33" t="s">
        <v>42</v>
      </c>
      <c r="C69" s="18">
        <v>210</v>
      </c>
      <c r="D69" s="18">
        <v>213.7</v>
      </c>
      <c r="E69" s="18">
        <v>202.5</v>
      </c>
      <c r="F69" s="18" t="e">
        <f>#REF!/8*12</f>
        <v>#REF!</v>
      </c>
      <c r="G69" s="31">
        <v>255.8</v>
      </c>
      <c r="H69" s="3">
        <f>G69/E69*100</f>
        <v>126.320987654321</v>
      </c>
    </row>
    <row r="70" spans="1:8" ht="54.75" customHeight="1">
      <c r="A70" s="32">
        <v>41037000</v>
      </c>
      <c r="B70" s="33" t="s">
        <v>26</v>
      </c>
      <c r="C70" s="18">
        <v>0</v>
      </c>
      <c r="D70" s="18">
        <v>452.9</v>
      </c>
      <c r="E70" s="18">
        <v>0</v>
      </c>
      <c r="F70" s="18" t="e">
        <f>#REF!/8*12</f>
        <v>#REF!</v>
      </c>
      <c r="G70" s="31">
        <v>0</v>
      </c>
      <c r="H70" s="3">
        <v>0</v>
      </c>
    </row>
    <row r="71" spans="1:8" ht="20.25">
      <c r="A71" s="35" t="s">
        <v>27</v>
      </c>
      <c r="B71" s="35"/>
      <c r="C71" s="34">
        <f>C4+C39</f>
        <v>23722</v>
      </c>
      <c r="D71" s="34">
        <f>D4+D39</f>
        <v>39569.8</v>
      </c>
      <c r="E71" s="34">
        <f>E4+E39</f>
        <v>57227.29999999999</v>
      </c>
      <c r="F71" s="34" t="e">
        <f>F4+F39</f>
        <v>#REF!</v>
      </c>
      <c r="G71" s="34">
        <f>G4+G39</f>
        <v>85005.35</v>
      </c>
      <c r="H71" s="2">
        <f>G71/E71*100</f>
        <v>148.53985772524655</v>
      </c>
    </row>
    <row r="72" spans="1:8" ht="20.25">
      <c r="A72" s="39" t="s">
        <v>76</v>
      </c>
      <c r="B72" s="39"/>
      <c r="C72" s="34">
        <f>C57+C71</f>
        <v>79804.9</v>
      </c>
      <c r="D72" s="34">
        <f>D57+D71</f>
        <v>119085</v>
      </c>
      <c r="E72" s="34">
        <f>E57+E71</f>
        <v>194069.79999999996</v>
      </c>
      <c r="F72" s="34" t="e">
        <f>F57+F71</f>
        <v>#REF!</v>
      </c>
      <c r="G72" s="34">
        <f>G57+G71</f>
        <v>223240.75</v>
      </c>
      <c r="H72" s="2">
        <f>G72/E72*100</f>
        <v>115.03116404510132</v>
      </c>
    </row>
    <row r="73" spans="3:7" ht="12.75">
      <c r="C73" s="8"/>
      <c r="D73" s="8"/>
      <c r="E73" s="8"/>
      <c r="F73" s="8"/>
      <c r="G73" s="8"/>
    </row>
  </sheetData>
  <mergeCells count="2">
    <mergeCell ref="A1:H1"/>
    <mergeCell ref="A72:B7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2018-01-24T06:58:58Z</cp:lastPrinted>
  <dcterms:created xsi:type="dcterms:W3CDTF">2015-11-05T13:56:27Z</dcterms:created>
  <dcterms:modified xsi:type="dcterms:W3CDTF">2018-01-24T06:59:00Z</dcterms:modified>
  <cp:category/>
  <cp:version/>
  <cp:contentType/>
  <cp:contentStatus/>
</cp:coreProperties>
</file>