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65" windowHeight="6735" activeTab="0"/>
  </bookViews>
  <sheets>
    <sheet name="Лист1" sheetId="1" r:id="rId1"/>
  </sheets>
  <definedNames>
    <definedName name="Z_35583BB1_9C98_4936_BABD_B6D1FB99BEF2_.wvu.PrintArea" localSheetId="0" hidden="1">'Лист1'!$A$1:$C$205</definedName>
    <definedName name="Z_35E88AAF_74BE_4FEF_80DE_D6BC13900BCC_.wvu.Rows" localSheetId="0" hidden="1">'Лист1'!$23:$23,'Лист1'!$102:$102</definedName>
    <definedName name="Z_9DE2C2B8_7914_4EF9_9E04_79FC1AB955A1_.wvu.PrintArea" localSheetId="0" hidden="1">'Лист1'!$A$1:$C$204</definedName>
    <definedName name="Z_9DE2C2B8_7914_4EF9_9E04_79FC1AB955A1_.wvu.Rows" localSheetId="0" hidden="1">'Лист1'!$22:$22,'Лист1'!#REF!,'Лист1'!#REF!,'Лист1'!#REF!,'Лист1'!#REF!,'Лист1'!#REF!,'Лист1'!$199:$199</definedName>
    <definedName name="Z_BEB96072_1125_49AB_AA47_B0C77485093F_.wvu.Rows" localSheetId="0" hidden="1">'Лист1'!$23:$23,'Лист1'!$102:$102</definedName>
  </definedNames>
  <calcPr fullCalcOnLoad="1"/>
</workbook>
</file>

<file path=xl/sharedStrings.xml><?xml version="1.0" encoding="utf-8"?>
<sst xmlns="http://schemas.openxmlformats.org/spreadsheetml/2006/main" count="258" uniqueCount="212">
  <si>
    <t>Доходи</t>
  </si>
  <si>
    <t>Податкові надходження</t>
  </si>
  <si>
    <t>1.Податки на доходи, податки на прибуток, податки на збільшення ринкової вартості</t>
  </si>
  <si>
    <t>Неподаткові надходження</t>
  </si>
  <si>
    <t xml:space="preserve">Офіційні трансферти                                        </t>
  </si>
  <si>
    <t>Разом доходів</t>
  </si>
  <si>
    <t xml:space="preserve">Дотації  </t>
  </si>
  <si>
    <t>Субвенції одержані з Державного бюджету</t>
  </si>
  <si>
    <t xml:space="preserve">Інші надходження </t>
  </si>
  <si>
    <t>Видатки</t>
  </si>
  <si>
    <t>Органи мiсцевого самоврядування</t>
  </si>
  <si>
    <t>Освiта</t>
  </si>
  <si>
    <t>Культура i мистецтво</t>
  </si>
  <si>
    <t>Разом видатків</t>
  </si>
  <si>
    <t>Житлово - комунальне господарство</t>
  </si>
  <si>
    <t>Збір за місця для паркування транспортних засобів</t>
  </si>
  <si>
    <t>Збір за провадження деяких видів діяльності</t>
  </si>
  <si>
    <t>Єдиний податок</t>
  </si>
  <si>
    <t>Екологічний податок</t>
  </si>
  <si>
    <t>Неподаткові  надходження</t>
  </si>
  <si>
    <t>Кошти від продажу земельних ділянок не с/г призначення</t>
  </si>
  <si>
    <t>Соціальний захист та соціальне забезпечення</t>
  </si>
  <si>
    <t>Інші неподаткові надходження</t>
  </si>
  <si>
    <t>Доходи від операцій з капіталом</t>
  </si>
  <si>
    <t>3.Місцеві податки і збори</t>
  </si>
  <si>
    <t>Інші надходження/адмінштрафи та штрафні санкції/</t>
  </si>
  <si>
    <t>Туристичний збір</t>
  </si>
  <si>
    <t xml:space="preserve">Податок та збір на доходи фізичних осіб </t>
  </si>
  <si>
    <t>тис. грн.</t>
  </si>
  <si>
    <t>ІНФОРМАЦІЯ</t>
  </si>
  <si>
    <t>2.Внутрішні податки на товари та послуги</t>
  </si>
  <si>
    <t>Податок на майно</t>
  </si>
  <si>
    <t>Податок на нерухоме майно</t>
  </si>
  <si>
    <t>Земельний податок</t>
  </si>
  <si>
    <t>4.Інші податки та збори</t>
  </si>
  <si>
    <t>1.Доходи від власності та підприємницької діяльності</t>
  </si>
  <si>
    <t>2.Адміністративні збори та платежі, доходи від некомерційної господарської діяльності</t>
  </si>
  <si>
    <t>Плата за надання інших адміністративних послуг</t>
  </si>
  <si>
    <t>Державне мито</t>
  </si>
  <si>
    <t>3. Інші неподаткові надходження</t>
  </si>
  <si>
    <t>Базова дотація</t>
  </si>
  <si>
    <t>Освітня субвенція з державного бюджету місцевим бюджетам</t>
  </si>
  <si>
    <t>щодо надходження та використання коштів спеціального фонду міського бюджету</t>
  </si>
  <si>
    <t>Надходження коштів пайової участі розвитку інфраструктури населеного пункту</t>
  </si>
  <si>
    <t>Кошти від відчуження майна, що перебуває у комунальній власності</t>
  </si>
  <si>
    <t>щодо надходження та використання коштів загального фонду міського бюджету</t>
  </si>
  <si>
    <t>Збір за забруднення навколишнього природного середовища</t>
  </si>
  <si>
    <t>Інші надходження</t>
  </si>
  <si>
    <t>Орендна плата за водні об'єкти</t>
  </si>
  <si>
    <t>Власні надходження бюджетних установ</t>
  </si>
  <si>
    <t>Медична субвенція з державного бюджету  місцевим бюджетам</t>
  </si>
  <si>
    <t>Адміністративний збір за державну реєстрацію речових прав на нерухоме майно та їх  обтяжень</t>
  </si>
  <si>
    <t>Фізична культура і спорт</t>
  </si>
  <si>
    <t>Частина чистого прибутку(доходу) комунальних унітарних  підприємств,  їх об'єднань, що вилучається до відповідного місцевого бюджету</t>
  </si>
  <si>
    <t>Плата за розміщення тимчасово вільних коштів місцевих бюджетів</t>
  </si>
  <si>
    <t>Надання позашкільної освіти позашкільними закладами освіти, заходи із позашкільної роботи з дітьми</t>
  </si>
  <si>
    <t>1010</t>
  </si>
  <si>
    <t>1020</t>
  </si>
  <si>
    <t>1040</t>
  </si>
  <si>
    <t>1090</t>
  </si>
  <si>
    <t>0100</t>
  </si>
  <si>
    <t>1000</t>
  </si>
  <si>
    <t>3000</t>
  </si>
  <si>
    <t>2000</t>
  </si>
  <si>
    <t>Охорона здоров'я</t>
  </si>
  <si>
    <t>Надання субсидій населенню для відшкодування витрат на оплату житлово-комунальних послуг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</si>
  <si>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</si>
  <si>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Компенсаційні виплати на пільговий проїзд автомобільним транспортом окремим категоріям громадян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</si>
  <si>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</si>
  <si>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</si>
  <si>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</si>
  <si>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</si>
  <si>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</si>
  <si>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</si>
  <si>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Надання державної соціальної допомоги малозабезпеченим сім`ям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</si>
  <si>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</si>
  <si>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Заходи державної політики з питань дітей та їх соціального захисту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</si>
  <si>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</si>
  <si>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</si>
  <si>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6000</t>
  </si>
  <si>
    <t>6030</t>
  </si>
  <si>
    <t>Сприяння розвитку малого та середнього підприємництва</t>
  </si>
  <si>
    <t>Заходи та роботи з мобілізаційної підготовки місцевого значення</t>
  </si>
  <si>
    <t>8000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</si>
  <si>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</si>
  <si>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Код програмної класифікації</t>
  </si>
  <si>
    <t>3104</t>
  </si>
  <si>
    <t>Акцизний податок з реалізації суб'єктами господарювання роздрібної торгівлі підакцизних товарів</t>
  </si>
  <si>
    <t>Акцизний податок з вироблених в Україні підакцизних товарів(продукції)</t>
  </si>
  <si>
    <t>Акцизний податок з  ввезених на митну територію України підакцизних товарів(продукції)</t>
  </si>
  <si>
    <t>Заходи з енергозбереження</t>
  </si>
  <si>
    <t>Транспортний податок з юридичних осіб</t>
  </si>
  <si>
    <t>Надходження  від орендної плати за користування цілісним майновим комплексом та іншим майном, що перебуває в комунальній власності</t>
  </si>
  <si>
    <t>Кошти за шкоду, що заподіяна на земельних ділянках державної та комунальної власності</t>
  </si>
  <si>
    <t xml:space="preserve">Субвенція з місцевого бюджету місцевим бюджетам на виплату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</t>
  </si>
  <si>
    <t>Субвенція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</si>
  <si>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</si>
  <si>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1100</t>
  </si>
  <si>
    <t>1150</t>
  </si>
  <si>
    <t>1161</t>
  </si>
  <si>
    <t>1162</t>
  </si>
  <si>
    <t>Надання дошкільної освіти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</si>
  <si>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</si>
  <si>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Надання загальної середньої освіти загальноосвiтнiми школами-iнтернатами, загальноосвітніми санаторними школами-інтернатами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</si>
  <si>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</si>
  <si>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Методичне забезпечення діяльності навчальних закладів</t>
  </si>
  <si>
    <t>Забезпечення діяльності інших закладів у сфері освіти</t>
  </si>
  <si>
    <t>Інші програми та заходи у сфері освіти</t>
  </si>
  <si>
    <t>2152</t>
  </si>
  <si>
    <t>Інші програми та заходи у сфері охорони здоров`я</t>
  </si>
  <si>
    <t>Надання пільг на оплату житлово-комунальних послуг окремим категоріям громадян відповідно до законодавства</t>
  </si>
  <si>
    <t>Надання пільг окремим категоріям громадян з оплати послуг зв`язку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</si>
  <si>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</si>
  <si>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</si>
  <si>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</si>
  <si>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</si>
  <si>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Надання реабілітаційних послуг особам з інвалідністю та дітям з інвалідністю</t>
  </si>
  <si>
    <t>3121</t>
  </si>
  <si>
    <t>Утримання та забезпечення діяльності центрів соціальних служб для сім`ї, дітей та молоді</t>
  </si>
  <si>
    <t>3140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</si>
  <si>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</si>
  <si>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</si>
  <si>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</si>
  <si>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3210</t>
  </si>
  <si>
    <t>Організація та проведення громадських робіт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</si>
  <si>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 дитяч</t>
  </si>
  <si>
    <t>Інші заходи у сфері соціального захисту і соціального забезпечення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</si>
  <si>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</si>
  <si>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</si>
  <si>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</si>
  <si>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</si>
  <si>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</si>
  <si>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Житлово-комунальне господарство</t>
  </si>
  <si>
    <t>6017</t>
  </si>
  <si>
    <t>Інша діяльність, пов`язана з експлуатацією об`єктів житлово-комунального господарства</t>
  </si>
  <si>
    <t>Організація благоустрою населених пунктів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</si>
  <si>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</si>
  <si>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</si>
  <si>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7000</t>
  </si>
  <si>
    <t>Економічна діяльність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</si>
  <si>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</si>
  <si>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</si>
  <si>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7530</t>
  </si>
  <si>
    <t>Інші заходи у сфері зв`язку, телекомунікації та інформатики</t>
  </si>
  <si>
    <t>7610</t>
  </si>
  <si>
    <t>7640</t>
  </si>
  <si>
    <t>7693</t>
  </si>
  <si>
    <t>Інші заходи, пов`язані з економічною діяльністю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</si>
  <si>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</si>
  <si>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</si>
  <si>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</si>
  <si>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8220</t>
  </si>
  <si>
    <t>8700</t>
  </si>
  <si>
    <t>Резервний фонд</t>
  </si>
  <si>
    <t>9000</t>
  </si>
  <si>
    <t>Міжбюджетні трансферти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</si>
  <si>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</si>
  <si>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</si>
  <si>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9770</t>
  </si>
  <si>
    <t>Інші субвенції з місцевого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</si>
  <si>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</si>
  <si>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</si>
  <si>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Забезпечення діяльності водопровідно-каналізаційного господарства</t>
  </si>
  <si>
    <t>Здійснення заходів із землеустрою</t>
  </si>
  <si>
    <t>Будівництво об`єктів житлово-комунального господарства</t>
  </si>
  <si>
    <t>Будівництво інших об`єктів соціальної та виробничої інфраструктури комунальної власності</t>
  </si>
  <si>
    <t>Проектування, реставрація та охорона пам`яток архітектури</t>
  </si>
  <si>
    <t>Розроблення схем планування та забудови територій (містобудівної документації)</t>
  </si>
  <si>
    <t>Утримання та розвиток автотранспорту</t>
  </si>
  <si>
    <t>Інша діяльність у сфері екології та охорони природних ресурсів</t>
  </si>
  <si>
    <t>7330</t>
  </si>
  <si>
    <t xml:space="preserve"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</si>
  <si>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територій).</t>
  </si>
  <si>
    <t>Податок на прибуток підприємств та фінансових установ комунальної власності </t>
  </si>
  <si>
    <t>6090</t>
  </si>
  <si>
    <t>Інша діяльність у сфері житлово- комунального господарства</t>
  </si>
  <si>
    <t>Офіційні трансферти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</si>
  <si>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</si>
  <si>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</si>
  <si>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</si>
  <si>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Реалізація програм і заходів в галузі туризму та курортів</t>
  </si>
  <si>
    <t>3242</t>
  </si>
  <si>
    <t>Рентна плата та плата за використання інших природних ресурсів</t>
  </si>
  <si>
    <t>Надання тимчасової державної соціальної допомоги непрацюючій особі,яка досягла загального пенсійного віку,але не набула права на пенсійну виплату.</t>
  </si>
  <si>
    <t>Транспортний податок з фізичних осіб</t>
  </si>
  <si>
    <t xml:space="preserve">Субвенція з місцевого бюджету на співфінансуванні інвестиційних проектів </t>
  </si>
  <si>
    <t>Обслуговування місцевого боргу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</si>
  <si>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</si>
  <si>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</si>
  <si>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Дотації з місцевих бюджетів іншим місцевим бюджетам</t>
  </si>
  <si>
    <t>Надходження від орендної плати за користування цілісним майновим комплексом та іншим державним майном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</si>
  <si>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</si>
  <si>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</si>
  <si>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Пільгове медичне обслуговування осіб,які постраждали внаслідок Чорнобильської катастрофи</t>
  </si>
  <si>
    <t>3191</t>
  </si>
  <si>
    <t>Інші видатки на соціальний захист ветеранів війни та праці</t>
  </si>
  <si>
    <t>Компенсаційні виплати особам на бензин, ремонт, технічне обслуговування автомобілів, мотоколясок і на транспортне обслуговування</t>
  </si>
  <si>
    <t>виконання інвестиційних проектів в рамках здійснення заходів щодо соціально-економічного розвитку окремих територій</t>
  </si>
  <si>
    <t>3105</t>
  </si>
  <si>
    <t>Надання реабілітаціних послуг особам з інвалідністю та дітям з інвалідністю</t>
  </si>
  <si>
    <t>Надання допомоги на дітей, хворих на тяжкіперинатальні ураження нервової системи, тяжкі вродженні вади розвитку, рідкісні орфальні захворювання , онкологічні, онкогематологічні захворювання , дитячий церебральний параліч, тяжкі психічні розлади, цукровий діабет</t>
  </si>
  <si>
    <t>Надання допомоги на дітей, які виховуються у багатодітних сім'ях</t>
  </si>
  <si>
    <t>Видатки на поховання учаснків войових дій та осіб з інвалідністю внасліок війни</t>
  </si>
  <si>
    <t>Відшкодування послуги з догляду за дитиною до трьох років "муніципальна няня"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</si>
  <si>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</si>
  <si>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державного бюджету місцевим бюджетам на здійснення природоохоронних заходів на об`єктах комунальної власності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</si>
  <si>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</si>
  <si>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будівництво мультифункціональних майданчиків для занять ігровими видами спорту за рахунок відповідної субвенції з державного бюджету</t>
  </si>
  <si>
    <t>станом  на 04 листопада 2019 року</t>
  </si>
  <si>
    <t>Виконано на 04.11.2019</t>
  </si>
  <si>
    <t>станом на 04 листопада 2019 року</t>
  </si>
  <si>
    <t xml:space="preserve">Виконано на 04.11.2019 </t>
  </si>
</sst>
</file>

<file path=xl/styles.xml><?xml version="1.0" encoding="utf-8"?>
<styleSheet xmlns="http://schemas.openxmlformats.org/spreadsheetml/2006/main">
  <numFmts count="5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422]d\ mmmm\ yyyy&quot; р.&quot;"/>
    <numFmt numFmtId="202" formatCode="_-* #,##0.0_р_._-;\-* #,##0.0_р_._-;_-* &quot;-&quot;??_р_._-;_-@_-"/>
    <numFmt numFmtId="203" formatCode="_-* #,##0.0\ _г_р_н_._-;\-* #,##0.0\ _г_р_н_._-;_-* &quot;-&quot;?\ _г_р_н_._-;_-@_-"/>
    <numFmt numFmtId="204" formatCode="_-* #,##0.0_р_._-;\-* #,##0.0_р_._-;_-* &quot;-&quot;?_р_._-;_-@_-"/>
    <numFmt numFmtId="205" formatCode="#,##0.0"/>
    <numFmt numFmtId="206" formatCode="_-* #,##0_р_._-;\-* #,##0_р_._-;_-* &quot;-&quot;??_р_._-;_-@_-"/>
    <numFmt numFmtId="207" formatCode="#0.00"/>
  </numFmts>
  <fonts count="11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4"/>
      <name val="Times New Roman"/>
      <family val="0"/>
    </font>
    <font>
      <u val="single"/>
      <sz val="10.8"/>
      <color indexed="12"/>
      <name val="Times New Roman"/>
      <family val="0"/>
    </font>
    <font>
      <u val="single"/>
      <sz val="10.8"/>
      <color indexed="36"/>
      <name val="Times New Roman"/>
      <family val="0"/>
    </font>
    <font>
      <b/>
      <sz val="14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horizontal="centerContinuous"/>
    </xf>
    <xf numFmtId="49" fontId="4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justify"/>
    </xf>
    <xf numFmtId="0" fontId="0" fillId="0" borderId="1" xfId="0" applyFont="1" applyFill="1" applyBorder="1" applyAlignment="1" quotePrefix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18" applyFont="1" applyFill="1" applyBorder="1" applyAlignment="1">
      <alignment vertical="center" wrapText="1"/>
      <protection/>
    </xf>
    <xf numFmtId="0" fontId="9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centerContinuous" vertical="top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196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0" fontId="1" fillId="0" borderId="3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0" fillId="0" borderId="1" xfId="18" applyFont="1" applyBorder="1" applyAlignment="1">
      <alignment wrapText="1"/>
      <protection/>
    </xf>
    <xf numFmtId="0" fontId="0" fillId="0" borderId="1" xfId="18" applyFont="1" applyBorder="1" applyAlignment="1">
      <alignment vertical="center" wrapText="1"/>
      <protection/>
    </xf>
    <xf numFmtId="0" fontId="0" fillId="0" borderId="1" xfId="18" applyFont="1" applyBorder="1" applyAlignment="1" quotePrefix="1">
      <alignment horizontal="center" vertical="center" wrapText="1"/>
      <protection/>
    </xf>
    <xf numFmtId="0" fontId="1" fillId="2" borderId="1" xfId="18" applyFont="1" applyFill="1" applyBorder="1" applyAlignment="1" quotePrefix="1">
      <alignment horizontal="center" vertical="center" wrapText="1"/>
      <protection/>
    </xf>
    <xf numFmtId="0" fontId="0" fillId="2" borderId="1" xfId="18" applyFont="1" applyFill="1" applyBorder="1" applyAlignment="1" quotePrefix="1">
      <alignment horizontal="center" vertical="center" wrapText="1"/>
      <protection/>
    </xf>
    <xf numFmtId="0" fontId="0" fillId="0" borderId="1" xfId="0" applyFont="1" applyBorder="1" applyAlignment="1">
      <alignment vertical="center" wrapText="1"/>
    </xf>
    <xf numFmtId="0" fontId="1" fillId="2" borderId="1" xfId="18" applyFont="1" applyFill="1" applyBorder="1" applyAlignment="1">
      <alignment vertical="center" wrapText="1"/>
      <protection/>
    </xf>
    <xf numFmtId="0" fontId="0" fillId="2" borderId="1" xfId="18" applyFont="1" applyFill="1" applyBorder="1" applyAlignment="1">
      <alignment vertical="center" wrapText="1"/>
      <protection/>
    </xf>
    <xf numFmtId="202" fontId="1" fillId="0" borderId="1" xfId="0" applyNumberFormat="1" applyFont="1" applyFill="1" applyBorder="1" applyAlignment="1">
      <alignment horizontal="center" vertical="center" wrapText="1"/>
    </xf>
    <xf numFmtId="202" fontId="0" fillId="0" borderId="1" xfId="0" applyNumberFormat="1" applyFont="1" applyFill="1" applyBorder="1" applyAlignment="1">
      <alignment horizontal="center" vertical="center" wrapText="1"/>
    </xf>
    <xf numFmtId="202" fontId="1" fillId="0" borderId="1" xfId="0" applyNumberFormat="1" applyFont="1" applyFill="1" applyBorder="1" applyAlignment="1">
      <alignment horizontal="center" vertical="center" wrapText="1"/>
    </xf>
    <xf numFmtId="202" fontId="0" fillId="0" borderId="1" xfId="0" applyNumberFormat="1" applyFont="1" applyFill="1" applyBorder="1" applyAlignment="1">
      <alignment horizontal="center" vertical="center" wrapText="1"/>
    </xf>
    <xf numFmtId="202" fontId="1" fillId="0" borderId="1" xfId="0" applyNumberFormat="1" applyFont="1" applyFill="1" applyBorder="1" applyAlignment="1">
      <alignment horizontal="center" vertical="center"/>
    </xf>
    <xf numFmtId="202" fontId="0" fillId="0" borderId="1" xfId="0" applyNumberFormat="1" applyFont="1" applyFill="1" applyBorder="1" applyAlignment="1">
      <alignment horizontal="center" vertical="center"/>
    </xf>
    <xf numFmtId="202" fontId="2" fillId="0" borderId="1" xfId="0" applyNumberFormat="1" applyFont="1" applyFill="1" applyBorder="1" applyAlignment="1">
      <alignment horizontal="center" vertical="center" wrapText="1"/>
    </xf>
    <xf numFmtId="202" fontId="0" fillId="0" borderId="1" xfId="0" applyNumberFormat="1" applyFont="1" applyFill="1" applyBorder="1" applyAlignment="1">
      <alignment horizontal="center" vertical="center"/>
    </xf>
    <xf numFmtId="202" fontId="1" fillId="0" borderId="1" xfId="0" applyNumberFormat="1" applyFont="1" applyFill="1" applyBorder="1" applyAlignment="1">
      <alignment horizontal="center" vertical="center"/>
    </xf>
    <xf numFmtId="202" fontId="0" fillId="0" borderId="1" xfId="0" applyNumberFormat="1" applyFont="1" applyFill="1" applyBorder="1" applyAlignment="1">
      <alignment/>
    </xf>
    <xf numFmtId="202" fontId="1" fillId="0" borderId="1" xfId="0" applyNumberFormat="1" applyFont="1" applyFill="1" applyBorder="1" applyAlignment="1">
      <alignment horizontal="center"/>
    </xf>
    <xf numFmtId="202" fontId="3" fillId="0" borderId="1" xfId="0" applyNumberFormat="1" applyFont="1" applyFill="1" applyBorder="1" applyAlignment="1">
      <alignment horizontal="center" vertical="center" wrapText="1"/>
    </xf>
    <xf numFmtId="202" fontId="1" fillId="0" borderId="1" xfId="0" applyNumberFormat="1" applyFont="1" applyFill="1" applyBorder="1" applyAlignment="1">
      <alignment vertical="center" wrapText="1"/>
    </xf>
    <xf numFmtId="202" fontId="1" fillId="0" borderId="1" xfId="0" applyNumberFormat="1" applyFont="1" applyFill="1" applyBorder="1" applyAlignment="1">
      <alignment vertical="center"/>
    </xf>
    <xf numFmtId="202" fontId="0" fillId="0" borderId="1" xfId="0" applyNumberFormat="1" applyFont="1" applyFill="1" applyBorder="1" applyAlignment="1">
      <alignment vertical="center"/>
    </xf>
    <xf numFmtId="202" fontId="1" fillId="0" borderId="1" xfId="0" applyNumberFormat="1" applyFont="1" applyFill="1" applyBorder="1" applyAlignment="1">
      <alignment vertical="center"/>
    </xf>
    <xf numFmtId="202" fontId="0" fillId="0" borderId="1" xfId="0" applyNumberFormat="1" applyFont="1" applyFill="1" applyBorder="1" applyAlignment="1">
      <alignment vertical="center"/>
    </xf>
    <xf numFmtId="202" fontId="0" fillId="0" borderId="3" xfId="0" applyNumberFormat="1" applyFont="1" applyFill="1" applyBorder="1" applyAlignment="1">
      <alignment vertical="center"/>
    </xf>
    <xf numFmtId="202" fontId="1" fillId="0" borderId="3" xfId="0" applyNumberFormat="1" applyFont="1" applyFill="1" applyBorder="1" applyAlignment="1">
      <alignment vertical="center"/>
    </xf>
    <xf numFmtId="0" fontId="0" fillId="0" borderId="0" xfId="0" applyFont="1" applyAlignment="1">
      <alignment horizontal="left"/>
    </xf>
    <xf numFmtId="0" fontId="1" fillId="0" borderId="1" xfId="18" applyFont="1" applyBorder="1" applyAlignment="1">
      <alignment vertical="center" wrapText="1"/>
      <protection/>
    </xf>
    <xf numFmtId="202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202" fontId="1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18" applyFont="1" applyBorder="1">
      <alignment/>
      <protection/>
    </xf>
    <xf numFmtId="0" fontId="0" fillId="0" borderId="1" xfId="18" applyFont="1" applyBorder="1" applyAlignment="1">
      <alignment horizontal="center"/>
      <protection/>
    </xf>
    <xf numFmtId="202" fontId="0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top" wrapText="1"/>
    </xf>
    <xf numFmtId="205" fontId="0" fillId="0" borderId="0" xfId="0" applyNumberFormat="1" applyAlignment="1">
      <alignment/>
    </xf>
    <xf numFmtId="205" fontId="1" fillId="0" borderId="1" xfId="0" applyNumberFormat="1" applyFont="1" applyBorder="1" applyAlignment="1">
      <alignment horizontal="center"/>
    </xf>
    <xf numFmtId="0" fontId="1" fillId="0" borderId="1" xfId="18" applyFont="1" applyBorder="1">
      <alignment/>
      <protection/>
    </xf>
    <xf numFmtId="0" fontId="1" fillId="0" borderId="1" xfId="18" applyFont="1" applyBorder="1" applyAlignment="1">
      <alignment horizontal="center"/>
      <protection/>
    </xf>
    <xf numFmtId="202" fontId="1" fillId="0" borderId="1" xfId="0" applyNumberFormat="1" applyFont="1" applyFill="1" applyBorder="1" applyAlignment="1">
      <alignment vertical="center" wrapText="1"/>
    </xf>
    <xf numFmtId="202" fontId="1" fillId="0" borderId="0" xfId="0" applyNumberFormat="1" applyFont="1" applyFill="1" applyBorder="1" applyAlignment="1">
      <alignment horizontal="center" vertical="center" wrapText="1"/>
    </xf>
    <xf numFmtId="204" fontId="0" fillId="0" borderId="0" xfId="0" applyNumberFormat="1" applyBorder="1" applyAlignment="1">
      <alignment/>
    </xf>
    <xf numFmtId="202" fontId="0" fillId="0" borderId="0" xfId="0" applyNumberFormat="1" applyFont="1" applyFill="1" applyBorder="1" applyAlignment="1">
      <alignment horizontal="center" vertical="center" wrapText="1"/>
    </xf>
    <xf numFmtId="202" fontId="1" fillId="0" borderId="0" xfId="0" applyNumberFormat="1" applyFont="1" applyFill="1" applyBorder="1" applyAlignment="1">
      <alignment horizontal="center" vertical="center"/>
    </xf>
    <xf numFmtId="202" fontId="0" fillId="0" borderId="0" xfId="0" applyNumberFormat="1" applyFont="1" applyFill="1" applyBorder="1" applyAlignment="1">
      <alignment horizontal="center" vertical="center"/>
    </xf>
    <xf numFmtId="202" fontId="0" fillId="0" borderId="0" xfId="0" applyNumberFormat="1" applyFont="1" applyFill="1" applyBorder="1" applyAlignment="1">
      <alignment horizontal="center" vertical="center" wrapText="1"/>
    </xf>
    <xf numFmtId="202" fontId="1" fillId="0" borderId="0" xfId="0" applyNumberFormat="1" applyFont="1" applyFill="1" applyBorder="1" applyAlignment="1">
      <alignment horizontal="center" vertical="center" wrapText="1"/>
    </xf>
    <xf numFmtId="202" fontId="0" fillId="0" borderId="0" xfId="0" applyNumberFormat="1" applyFont="1" applyFill="1" applyBorder="1" applyAlignment="1">
      <alignment horizontal="center" vertical="center"/>
    </xf>
    <xf numFmtId="202" fontId="1" fillId="0" borderId="0" xfId="0" applyNumberFormat="1" applyFont="1" applyFill="1" applyBorder="1" applyAlignment="1">
      <alignment horizontal="center" vertical="center"/>
    </xf>
    <xf numFmtId="202" fontId="0" fillId="0" borderId="0" xfId="0" applyNumberFormat="1" applyFont="1" applyFill="1" applyBorder="1" applyAlignment="1">
      <alignment/>
    </xf>
    <xf numFmtId="202" fontId="1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Continuous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202" fontId="3" fillId="0" borderId="0" xfId="0" applyNumberFormat="1" applyFont="1" applyFill="1" applyBorder="1" applyAlignment="1">
      <alignment horizontal="center" vertical="center" wrapText="1"/>
    </xf>
    <xf numFmtId="202" fontId="3" fillId="0" borderId="0" xfId="0" applyNumberFormat="1" applyFont="1" applyFill="1" applyBorder="1" applyAlignment="1">
      <alignment horizontal="center" vertical="center" wrapText="1"/>
    </xf>
    <xf numFmtId="202" fontId="1" fillId="0" borderId="0" xfId="0" applyNumberFormat="1" applyFont="1" applyFill="1" applyBorder="1" applyAlignment="1">
      <alignment vertical="center" wrapText="1"/>
    </xf>
    <xf numFmtId="202" fontId="1" fillId="0" borderId="0" xfId="0" applyNumberFormat="1" applyFont="1" applyFill="1" applyBorder="1" applyAlignment="1">
      <alignment vertical="center"/>
    </xf>
    <xf numFmtId="202" fontId="0" fillId="0" borderId="0" xfId="0" applyNumberFormat="1" applyFont="1" applyFill="1" applyBorder="1" applyAlignment="1">
      <alignment vertical="center"/>
    </xf>
    <xf numFmtId="202" fontId="1" fillId="0" borderId="0" xfId="0" applyNumberFormat="1" applyFont="1" applyFill="1" applyBorder="1" applyAlignment="1">
      <alignment vertical="center"/>
    </xf>
    <xf numFmtId="202" fontId="0" fillId="0" borderId="0" xfId="0" applyNumberFormat="1" applyFont="1" applyFill="1" applyBorder="1" applyAlignment="1">
      <alignment vertical="center"/>
    </xf>
    <xf numFmtId="202" fontId="1" fillId="2" borderId="0" xfId="0" applyNumberFormat="1" applyFont="1" applyFill="1" applyBorder="1" applyAlignment="1">
      <alignment horizontal="center" vertical="center"/>
    </xf>
    <xf numFmtId="202" fontId="1" fillId="0" borderId="0" xfId="0" applyNumberFormat="1" applyFont="1" applyBorder="1" applyAlignment="1">
      <alignment/>
    </xf>
    <xf numFmtId="205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07" fontId="0" fillId="0" borderId="0" xfId="0" applyNumberFormat="1" applyBorder="1" applyAlignment="1">
      <alignment/>
    </xf>
    <xf numFmtId="202" fontId="0" fillId="0" borderId="4" xfId="0" applyNumberFormat="1" applyFont="1" applyFill="1" applyBorder="1" applyAlignment="1">
      <alignment horizontal="center" vertical="center"/>
    </xf>
    <xf numFmtId="202" fontId="0" fillId="0" borderId="2" xfId="0" applyNumberFormat="1" applyFont="1" applyFill="1" applyBorder="1" applyAlignment="1">
      <alignment horizontal="center" vertical="center"/>
    </xf>
    <xf numFmtId="207" fontId="10" fillId="2" borderId="0" xfId="0" applyNumberFormat="1" applyFont="1" applyFill="1" applyBorder="1" applyAlignment="1">
      <alignment/>
    </xf>
    <xf numFmtId="202" fontId="0" fillId="2" borderId="1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196" fontId="0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4"/>
  <sheetViews>
    <sheetView tabSelected="1" zoomScale="75" zoomScaleNormal="75" zoomScaleSheetLayoutView="85" workbookViewId="0" topLeftCell="A181">
      <selection activeCell="C183" sqref="C183"/>
    </sheetView>
  </sheetViews>
  <sheetFormatPr defaultColWidth="9.00390625" defaultRowHeight="15.75"/>
  <cols>
    <col min="1" max="1" width="14.125" style="0" customWidth="1"/>
    <col min="2" max="2" width="74.75390625" style="0" customWidth="1"/>
    <col min="3" max="3" width="14.375" style="0" customWidth="1"/>
    <col min="5" max="5" width="12.00390625" style="0" bestFit="1" customWidth="1"/>
    <col min="6" max="6" width="10.125" style="0" bestFit="1" customWidth="1"/>
  </cols>
  <sheetData>
    <row r="1" spans="2:3" ht="18" customHeight="1">
      <c r="B1" s="54" t="s">
        <v>29</v>
      </c>
      <c r="C1" s="54"/>
    </row>
    <row r="2" spans="2:3" ht="18" customHeight="1">
      <c r="B2" s="2" t="s">
        <v>45</v>
      </c>
      <c r="C2" s="1"/>
    </row>
    <row r="3" spans="2:3" ht="18" customHeight="1">
      <c r="B3" s="10" t="s">
        <v>208</v>
      </c>
      <c r="C3" s="10"/>
    </row>
    <row r="4" spans="1:3" ht="18" customHeight="1">
      <c r="A4" s="4"/>
      <c r="B4" s="5"/>
      <c r="C4" s="11" t="s">
        <v>28</v>
      </c>
    </row>
    <row r="5" spans="1:3" ht="31.5">
      <c r="A5" s="34"/>
      <c r="B5" s="49" t="s">
        <v>0</v>
      </c>
      <c r="C5" s="12" t="s">
        <v>209</v>
      </c>
    </row>
    <row r="6" spans="1:6" ht="15.75">
      <c r="A6" s="29">
        <v>10000000</v>
      </c>
      <c r="B6" s="30" t="s">
        <v>1</v>
      </c>
      <c r="C6" s="72">
        <f>C7+C11+C15+C10</f>
        <v>106097.86</v>
      </c>
      <c r="D6" s="133"/>
      <c r="E6" s="106"/>
      <c r="F6" s="107"/>
    </row>
    <row r="7" spans="1:6" ht="31.5">
      <c r="A7" s="31">
        <v>11000000</v>
      </c>
      <c r="B7" s="32" t="s">
        <v>2</v>
      </c>
      <c r="C7" s="72">
        <f>C8+C9</f>
        <v>77296.45</v>
      </c>
      <c r="D7" s="133"/>
      <c r="E7" s="106"/>
      <c r="F7" s="107"/>
    </row>
    <row r="8" spans="1:6" ht="15.75">
      <c r="A8" s="33">
        <v>11010000</v>
      </c>
      <c r="B8" s="34" t="s">
        <v>27</v>
      </c>
      <c r="C8" s="73">
        <v>77221.75</v>
      </c>
      <c r="D8" s="133"/>
      <c r="E8" s="106"/>
      <c r="F8" s="107"/>
    </row>
    <row r="9" spans="1:6" s="53" customFormat="1" ht="15.75">
      <c r="A9" s="98">
        <v>11020200</v>
      </c>
      <c r="B9" s="97" t="s">
        <v>173</v>
      </c>
      <c r="C9" s="99">
        <v>74.7</v>
      </c>
      <c r="D9" s="133"/>
      <c r="E9" s="106"/>
      <c r="F9" s="107"/>
    </row>
    <row r="10" spans="1:6" s="53" customFormat="1" ht="15.75">
      <c r="A10" s="104">
        <v>13000000</v>
      </c>
      <c r="B10" s="103" t="s">
        <v>182</v>
      </c>
      <c r="C10" s="105">
        <v>95.99</v>
      </c>
      <c r="D10" s="133"/>
      <c r="E10" s="106"/>
      <c r="F10" s="107"/>
    </row>
    <row r="11" spans="1:6" ht="15.75">
      <c r="A11" s="31">
        <v>14000000</v>
      </c>
      <c r="B11" s="35" t="s">
        <v>30</v>
      </c>
      <c r="C11" s="76">
        <f>C12+C13+C14</f>
        <v>10296.01</v>
      </c>
      <c r="D11" s="133"/>
      <c r="E11" s="106"/>
      <c r="F11" s="107"/>
    </row>
    <row r="12" spans="1:6" s="53" customFormat="1" ht="15.75">
      <c r="A12" s="38">
        <v>14020000</v>
      </c>
      <c r="B12" s="36" t="s">
        <v>88</v>
      </c>
      <c r="C12" s="77">
        <v>1303.82</v>
      </c>
      <c r="D12" s="133"/>
      <c r="E12" s="106"/>
      <c r="F12" s="107"/>
    </row>
    <row r="13" spans="1:6" s="53" customFormat="1" ht="31.5">
      <c r="A13" s="38">
        <v>14030000</v>
      </c>
      <c r="B13" s="36" t="s">
        <v>89</v>
      </c>
      <c r="C13" s="77">
        <v>5521.54</v>
      </c>
      <c r="D13" s="133"/>
      <c r="E13" s="106"/>
      <c r="F13" s="107"/>
    </row>
    <row r="14" spans="1:6" ht="31.5">
      <c r="A14" s="33">
        <v>14040000</v>
      </c>
      <c r="B14" s="36" t="s">
        <v>87</v>
      </c>
      <c r="C14" s="73">
        <v>3470.65</v>
      </c>
      <c r="D14" s="133"/>
      <c r="E14" s="106"/>
      <c r="F14" s="107"/>
    </row>
    <row r="15" spans="1:6" ht="15.75">
      <c r="A15" s="31">
        <v>18000000</v>
      </c>
      <c r="B15" s="37" t="s">
        <v>24</v>
      </c>
      <c r="C15" s="72">
        <f>C16+C21+C22+C23+C24</f>
        <v>18409.41</v>
      </c>
      <c r="D15" s="133"/>
      <c r="E15" s="106"/>
      <c r="F15" s="107"/>
    </row>
    <row r="16" spans="1:6" ht="15.75">
      <c r="A16" s="38">
        <v>18010000</v>
      </c>
      <c r="B16" s="39" t="s">
        <v>31</v>
      </c>
      <c r="C16" s="74">
        <f>C17+C18+C20+C19</f>
        <v>6853.5</v>
      </c>
      <c r="D16" s="133"/>
      <c r="E16" s="106"/>
      <c r="F16" s="107"/>
    </row>
    <row r="17" spans="1:6" ht="15.75">
      <c r="A17" s="38"/>
      <c r="B17" s="40" t="s">
        <v>32</v>
      </c>
      <c r="C17" s="78">
        <v>1437.98</v>
      </c>
      <c r="D17" s="133"/>
      <c r="E17" s="106"/>
      <c r="F17" s="107"/>
    </row>
    <row r="18" spans="1:6" ht="15.75">
      <c r="A18" s="38"/>
      <c r="B18" s="40" t="s">
        <v>33</v>
      </c>
      <c r="C18" s="78">
        <v>5377.5</v>
      </c>
      <c r="D18" s="133"/>
      <c r="E18" s="106"/>
      <c r="F18" s="107"/>
    </row>
    <row r="19" spans="1:6" ht="15.75">
      <c r="A19" s="38"/>
      <c r="B19" s="40" t="s">
        <v>184</v>
      </c>
      <c r="C19" s="78">
        <v>31.77</v>
      </c>
      <c r="D19" s="133"/>
      <c r="E19" s="106"/>
      <c r="F19" s="107"/>
    </row>
    <row r="20" spans="1:6" ht="15.75">
      <c r="A20" s="38"/>
      <c r="B20" s="40" t="s">
        <v>91</v>
      </c>
      <c r="C20" s="78">
        <v>6.25</v>
      </c>
      <c r="D20" s="133"/>
      <c r="E20" s="106"/>
      <c r="F20" s="107"/>
    </row>
    <row r="21" spans="1:6" ht="15.75">
      <c r="A21" s="33">
        <v>18020000</v>
      </c>
      <c r="B21" s="18" t="s">
        <v>15</v>
      </c>
      <c r="C21" s="73">
        <v>0</v>
      </c>
      <c r="D21" s="133"/>
      <c r="E21" s="106"/>
      <c r="F21" s="107"/>
    </row>
    <row r="22" spans="1:6" ht="15.75">
      <c r="A22" s="33">
        <v>18030000</v>
      </c>
      <c r="B22" s="18" t="s">
        <v>26</v>
      </c>
      <c r="C22" s="73">
        <v>6.44</v>
      </c>
      <c r="D22" s="133"/>
      <c r="E22" s="106"/>
      <c r="F22" s="107"/>
    </row>
    <row r="23" spans="1:6" ht="15.75" hidden="1">
      <c r="A23" s="33">
        <v>18040000</v>
      </c>
      <c r="B23" s="18" t="s">
        <v>16</v>
      </c>
      <c r="C23" s="73"/>
      <c r="D23" s="133"/>
      <c r="E23" s="106"/>
      <c r="F23" s="107"/>
    </row>
    <row r="24" spans="1:6" ht="15.75">
      <c r="A24" s="33">
        <v>18050000</v>
      </c>
      <c r="B24" s="18" t="s">
        <v>17</v>
      </c>
      <c r="C24" s="73">
        <v>11549.47</v>
      </c>
      <c r="D24" s="133"/>
      <c r="E24" s="106"/>
      <c r="F24" s="107"/>
    </row>
    <row r="25" spans="1:6" ht="15.75">
      <c r="A25" s="31">
        <v>20000000</v>
      </c>
      <c r="B25" s="43" t="s">
        <v>3</v>
      </c>
      <c r="C25" s="72">
        <f>C26+C30+C40</f>
        <v>3241.5199999999995</v>
      </c>
      <c r="D25" s="133"/>
      <c r="E25" s="106"/>
      <c r="F25" s="107"/>
    </row>
    <row r="26" spans="1:6" ht="15.75">
      <c r="A26" s="31">
        <v>21000000</v>
      </c>
      <c r="B26" s="44" t="s">
        <v>35</v>
      </c>
      <c r="C26" s="72">
        <f>C27+C28+C29</f>
        <v>159.27</v>
      </c>
      <c r="D26" s="133"/>
      <c r="E26" s="106"/>
      <c r="F26" s="107"/>
    </row>
    <row r="27" spans="1:6" ht="31.5">
      <c r="A27" s="33">
        <v>21010300</v>
      </c>
      <c r="B27" s="45" t="s">
        <v>53</v>
      </c>
      <c r="C27" s="73">
        <v>3.9</v>
      </c>
      <c r="D27" s="133"/>
      <c r="E27" s="106"/>
      <c r="F27" s="107"/>
    </row>
    <row r="28" spans="1:6" ht="15.75">
      <c r="A28" s="33">
        <v>21050000</v>
      </c>
      <c r="B28" s="45" t="s">
        <v>54</v>
      </c>
      <c r="C28" s="73"/>
      <c r="D28" s="133"/>
      <c r="E28" s="106"/>
      <c r="F28" s="107"/>
    </row>
    <row r="29" spans="1:6" ht="15.75">
      <c r="A29" s="33">
        <v>21080000</v>
      </c>
      <c r="B29" s="34" t="s">
        <v>25</v>
      </c>
      <c r="C29" s="73">
        <v>155.37</v>
      </c>
      <c r="D29" s="133"/>
      <c r="E29" s="106"/>
      <c r="F29" s="107"/>
    </row>
    <row r="30" spans="1:7" ht="31.5">
      <c r="A30" s="31">
        <v>22000000</v>
      </c>
      <c r="B30" s="35" t="s">
        <v>36</v>
      </c>
      <c r="C30" s="72">
        <f>C31+C32+C33+C35+C36+C39</f>
        <v>2716.3599999999997</v>
      </c>
      <c r="D30" s="133"/>
      <c r="E30" s="106"/>
      <c r="F30" s="107"/>
      <c r="G30" s="101"/>
    </row>
    <row r="31" spans="1:6" ht="31.5">
      <c r="A31" s="33">
        <v>22010300</v>
      </c>
      <c r="B31" s="34" t="s">
        <v>84</v>
      </c>
      <c r="C31" s="73">
        <v>32.89</v>
      </c>
      <c r="D31" s="133"/>
      <c r="E31" s="106"/>
      <c r="F31" s="107"/>
    </row>
    <row r="32" spans="1:6" ht="15.75">
      <c r="A32" s="38">
        <v>22012500</v>
      </c>
      <c r="B32" s="46" t="s">
        <v>37</v>
      </c>
      <c r="C32" s="75">
        <v>2098.58</v>
      </c>
      <c r="D32" s="133"/>
      <c r="E32" s="106"/>
      <c r="F32" s="107"/>
    </row>
    <row r="33" spans="1:6" ht="31.5">
      <c r="A33" s="38">
        <v>22012600</v>
      </c>
      <c r="B33" s="46" t="s">
        <v>51</v>
      </c>
      <c r="C33" s="75">
        <v>393.26</v>
      </c>
      <c r="D33" s="133"/>
      <c r="E33" s="106"/>
      <c r="F33" s="107"/>
    </row>
    <row r="34" spans="1:6" ht="31.5">
      <c r="A34" s="38">
        <v>22080000</v>
      </c>
      <c r="B34" s="46" t="s">
        <v>190</v>
      </c>
      <c r="C34" s="75">
        <v>171.88</v>
      </c>
      <c r="D34" s="133"/>
      <c r="E34" s="106"/>
      <c r="F34" s="107"/>
    </row>
    <row r="35" spans="1:6" ht="31.5">
      <c r="A35" s="38">
        <v>22080400</v>
      </c>
      <c r="B35" s="46" t="s">
        <v>92</v>
      </c>
      <c r="C35" s="75">
        <v>171.88</v>
      </c>
      <c r="D35" s="133"/>
      <c r="E35" s="106"/>
      <c r="F35" s="107"/>
    </row>
    <row r="36" spans="1:6" ht="15.75">
      <c r="A36" s="33">
        <v>22090000</v>
      </c>
      <c r="B36" s="45" t="s">
        <v>38</v>
      </c>
      <c r="C36" s="73">
        <v>19.47</v>
      </c>
      <c r="D36" s="133"/>
      <c r="E36" s="106"/>
      <c r="F36" s="107"/>
    </row>
    <row r="37" spans="1:6" ht="31.5">
      <c r="A37" s="33">
        <v>22090100</v>
      </c>
      <c r="B37" s="45" t="s">
        <v>191</v>
      </c>
      <c r="C37" s="73">
        <v>10.86</v>
      </c>
      <c r="D37" s="133"/>
      <c r="E37" s="106"/>
      <c r="F37" s="107"/>
    </row>
    <row r="38" spans="1:6" ht="31.5">
      <c r="A38" s="33">
        <v>22090400</v>
      </c>
      <c r="B38" s="45" t="s">
        <v>192</v>
      </c>
      <c r="C38" s="73">
        <v>8.61</v>
      </c>
      <c r="D38" s="133"/>
      <c r="E38" s="106"/>
      <c r="F38" s="107"/>
    </row>
    <row r="39" spans="1:6" ht="15.75">
      <c r="A39" s="33">
        <v>22130000</v>
      </c>
      <c r="B39" s="45" t="s">
        <v>48</v>
      </c>
      <c r="C39" s="73">
        <v>0.28</v>
      </c>
      <c r="D39" s="133"/>
      <c r="E39" s="106"/>
      <c r="F39" s="107"/>
    </row>
    <row r="40" spans="1:6" ht="15.75">
      <c r="A40" s="31">
        <v>24060000</v>
      </c>
      <c r="B40" s="35" t="s">
        <v>39</v>
      </c>
      <c r="C40" s="72">
        <f>C41+C42</f>
        <v>365.89</v>
      </c>
      <c r="D40" s="133"/>
      <c r="E40" s="106"/>
      <c r="F40" s="107"/>
    </row>
    <row r="41" spans="1:6" ht="15.75">
      <c r="A41" s="33">
        <v>24060300</v>
      </c>
      <c r="B41" s="34" t="s">
        <v>8</v>
      </c>
      <c r="C41" s="73">
        <v>365.89</v>
      </c>
      <c r="D41" s="133"/>
      <c r="E41" s="106"/>
      <c r="F41" s="107"/>
    </row>
    <row r="42" spans="1:6" ht="31.5">
      <c r="A42" s="33">
        <v>24062200</v>
      </c>
      <c r="B42" s="63" t="s">
        <v>93</v>
      </c>
      <c r="C42" s="73">
        <v>0</v>
      </c>
      <c r="D42" s="133"/>
      <c r="E42" s="106"/>
      <c r="F42" s="107"/>
    </row>
    <row r="43" spans="1:6" ht="15.75">
      <c r="A43" s="31"/>
      <c r="B43" s="35" t="s">
        <v>5</v>
      </c>
      <c r="C43" s="72">
        <f>C6+C25</f>
        <v>109339.38</v>
      </c>
      <c r="D43" s="133"/>
      <c r="E43" s="106"/>
      <c r="F43" s="107"/>
    </row>
    <row r="44" spans="1:6" ht="15.75">
      <c r="A44" s="31">
        <v>40000000</v>
      </c>
      <c r="B44" s="43" t="s">
        <v>4</v>
      </c>
      <c r="C44" s="72">
        <f>C45+C47+C53+C52</f>
        <v>103259.63</v>
      </c>
      <c r="D44" s="133"/>
      <c r="E44" s="106"/>
      <c r="F44" s="107"/>
    </row>
    <row r="45" spans="1:6" ht="15.75">
      <c r="A45" s="31">
        <v>41020000</v>
      </c>
      <c r="B45" s="47" t="s">
        <v>6</v>
      </c>
      <c r="C45" s="72">
        <f>C46</f>
        <v>2042</v>
      </c>
      <c r="D45" s="133"/>
      <c r="E45" s="106"/>
      <c r="F45" s="107"/>
    </row>
    <row r="46" spans="1:6" ht="15.75">
      <c r="A46" s="12">
        <v>41020100</v>
      </c>
      <c r="B46" s="34" t="s">
        <v>40</v>
      </c>
      <c r="C46" s="73">
        <v>2042</v>
      </c>
      <c r="D46" s="133"/>
      <c r="E46" s="106"/>
      <c r="F46" s="107"/>
    </row>
    <row r="47" spans="1:6" ht="15.75">
      <c r="A47" s="13">
        <v>41030000</v>
      </c>
      <c r="B47" s="48" t="s">
        <v>7</v>
      </c>
      <c r="C47" s="72">
        <f>C49+C50+C48+C51</f>
        <v>48499.939999999995</v>
      </c>
      <c r="D47" s="133"/>
      <c r="E47" s="106"/>
      <c r="F47" s="107"/>
    </row>
    <row r="48" spans="1:6" ht="31.5">
      <c r="A48" s="140">
        <v>41032300</v>
      </c>
      <c r="B48" s="139" t="s">
        <v>205</v>
      </c>
      <c r="C48" s="75">
        <v>12025.74</v>
      </c>
      <c r="D48" s="133"/>
      <c r="E48" s="106"/>
      <c r="F48" s="107"/>
    </row>
    <row r="49" spans="1:6" ht="15.75">
      <c r="A49" s="12">
        <v>41033900</v>
      </c>
      <c r="B49" s="34" t="s">
        <v>41</v>
      </c>
      <c r="C49" s="73">
        <v>33224.2</v>
      </c>
      <c r="D49" s="133"/>
      <c r="E49" s="106"/>
      <c r="F49" s="107"/>
    </row>
    <row r="50" spans="1:6" ht="15.75">
      <c r="A50" s="12">
        <v>41034200</v>
      </c>
      <c r="B50" s="34" t="s">
        <v>50</v>
      </c>
      <c r="C50" s="73">
        <v>0</v>
      </c>
      <c r="D50" s="133"/>
      <c r="E50" s="106"/>
      <c r="F50" s="107"/>
    </row>
    <row r="51" spans="1:6" ht="31.5">
      <c r="A51" s="12">
        <v>41034500</v>
      </c>
      <c r="B51" s="34" t="s">
        <v>206</v>
      </c>
      <c r="C51" s="73">
        <v>3250</v>
      </c>
      <c r="D51" s="133"/>
      <c r="E51" s="106"/>
      <c r="F51" s="107"/>
    </row>
    <row r="52" spans="1:6" ht="15.75">
      <c r="A52" s="12">
        <v>41040000</v>
      </c>
      <c r="B52" s="34" t="s">
        <v>189</v>
      </c>
      <c r="C52" s="73">
        <v>1478</v>
      </c>
      <c r="D52" s="133"/>
      <c r="E52" s="106"/>
      <c r="F52" s="107"/>
    </row>
    <row r="53" spans="1:6" ht="15.75">
      <c r="A53" s="12">
        <v>41050000</v>
      </c>
      <c r="B53" s="34" t="s">
        <v>95</v>
      </c>
      <c r="C53" s="74">
        <f>C54+C55+C56+C57+C60+C61+C58+C62+C63+C64</f>
        <v>51239.69</v>
      </c>
      <c r="D53" s="133"/>
      <c r="E53" s="106"/>
      <c r="F53" s="107"/>
    </row>
    <row r="54" spans="1:6" ht="64.5" customHeight="1">
      <c r="A54" s="12">
        <v>41050100</v>
      </c>
      <c r="B54" s="64" t="s">
        <v>172</v>
      </c>
      <c r="C54" s="75">
        <v>19713.18</v>
      </c>
      <c r="D54" s="133"/>
      <c r="E54" s="106"/>
      <c r="F54" s="107"/>
    </row>
    <row r="55" spans="1:6" ht="47.25">
      <c r="A55" s="12">
        <v>41050200</v>
      </c>
      <c r="B55" s="34" t="s">
        <v>96</v>
      </c>
      <c r="C55" s="73">
        <v>22.39</v>
      </c>
      <c r="D55" s="133"/>
      <c r="E55" s="106"/>
      <c r="F55" s="107"/>
    </row>
    <row r="56" spans="1:6" ht="65.25" customHeight="1">
      <c r="A56" s="12">
        <v>41050300</v>
      </c>
      <c r="B56" s="64" t="s">
        <v>171</v>
      </c>
      <c r="C56" s="73">
        <v>27634.01</v>
      </c>
      <c r="D56" s="133"/>
      <c r="E56" s="106"/>
      <c r="F56" s="107"/>
    </row>
    <row r="57" spans="1:6" ht="63">
      <c r="A57" s="12">
        <v>41050700</v>
      </c>
      <c r="B57" s="34" t="s">
        <v>94</v>
      </c>
      <c r="C57" s="73">
        <v>846.2</v>
      </c>
      <c r="D57" s="133"/>
      <c r="E57" s="106"/>
      <c r="F57" s="107"/>
    </row>
    <row r="58" spans="1:6" ht="36" customHeight="1">
      <c r="A58" s="12">
        <v>41051000</v>
      </c>
      <c r="B58" s="34" t="s">
        <v>188</v>
      </c>
      <c r="C58" s="73">
        <v>0</v>
      </c>
      <c r="D58" s="133"/>
      <c r="E58" s="106"/>
      <c r="F58" s="107"/>
    </row>
    <row r="59" spans="1:6" ht="42.75" customHeight="1">
      <c r="A59" s="12">
        <v>41051200</v>
      </c>
      <c r="B59" s="34" t="s">
        <v>178</v>
      </c>
      <c r="C59" s="73"/>
      <c r="D59" s="133"/>
      <c r="E59" s="106"/>
      <c r="F59" s="107"/>
    </row>
    <row r="60" spans="1:6" ht="47.25">
      <c r="A60" s="12">
        <v>41051400</v>
      </c>
      <c r="B60" s="34" t="s">
        <v>179</v>
      </c>
      <c r="C60" s="73">
        <v>559.81</v>
      </c>
      <c r="D60" s="133"/>
      <c r="E60" s="106"/>
      <c r="F60" s="107"/>
    </row>
    <row r="61" spans="1:6" ht="31.5">
      <c r="A61" s="12">
        <v>41052300</v>
      </c>
      <c r="B61" s="34" t="s">
        <v>187</v>
      </c>
      <c r="C61" s="73">
        <v>341</v>
      </c>
      <c r="D61" s="133"/>
      <c r="E61" s="106"/>
      <c r="F61" s="107"/>
    </row>
    <row r="62" spans="1:6" ht="15.75">
      <c r="A62" s="12">
        <v>41053900</v>
      </c>
      <c r="B62" s="34" t="s">
        <v>159</v>
      </c>
      <c r="C62" s="73">
        <v>882.3</v>
      </c>
      <c r="D62" s="133"/>
      <c r="E62" s="106"/>
      <c r="F62" s="107"/>
    </row>
    <row r="63" spans="1:6" ht="31.5">
      <c r="A63" s="12">
        <v>41054300</v>
      </c>
      <c r="B63" s="34" t="s">
        <v>204</v>
      </c>
      <c r="C63" s="73">
        <v>352.4</v>
      </c>
      <c r="D63" s="133"/>
      <c r="E63" s="106"/>
      <c r="F63" s="107"/>
    </row>
    <row r="64" spans="1:6" ht="47.25">
      <c r="A64" s="12">
        <v>41054500</v>
      </c>
      <c r="B64" s="34" t="s">
        <v>207</v>
      </c>
      <c r="C64" s="73">
        <v>888.4</v>
      </c>
      <c r="D64" s="133"/>
      <c r="E64" s="106"/>
      <c r="F64" s="107"/>
    </row>
    <row r="65" spans="1:6" ht="15.75">
      <c r="A65" s="12"/>
      <c r="B65" s="19" t="s">
        <v>5</v>
      </c>
      <c r="C65" s="72">
        <f>C43+C44</f>
        <v>212599.01</v>
      </c>
      <c r="D65" s="133"/>
      <c r="E65" s="106"/>
      <c r="F65" s="107"/>
    </row>
    <row r="66" spans="1:6" ht="15.75">
      <c r="A66" s="12"/>
      <c r="B66" s="19"/>
      <c r="C66" s="72"/>
      <c r="D66" s="133"/>
      <c r="E66" s="106"/>
      <c r="F66" s="107"/>
    </row>
    <row r="67" spans="1:6" ht="47.25">
      <c r="A67" s="12" t="s">
        <v>85</v>
      </c>
      <c r="B67" s="13" t="s">
        <v>9</v>
      </c>
      <c r="C67" s="73" t="s">
        <v>209</v>
      </c>
      <c r="D67" s="133"/>
      <c r="E67" s="108"/>
      <c r="F67" s="107"/>
    </row>
    <row r="68" spans="1:6" ht="15.75">
      <c r="A68" s="56" t="s">
        <v>60</v>
      </c>
      <c r="B68" s="14" t="s">
        <v>10</v>
      </c>
      <c r="C68" s="76">
        <v>16658.1</v>
      </c>
      <c r="D68" s="133"/>
      <c r="E68" s="109"/>
      <c r="F68" s="107"/>
    </row>
    <row r="69" spans="1:6" ht="15.75">
      <c r="A69" s="56" t="s">
        <v>61</v>
      </c>
      <c r="B69" s="14" t="s">
        <v>11</v>
      </c>
      <c r="C69" s="76">
        <f>SUM(C70:C77)</f>
        <v>79309.29999999999</v>
      </c>
      <c r="D69" s="133"/>
      <c r="E69" s="109"/>
      <c r="F69" s="107"/>
    </row>
    <row r="70" spans="1:6" ht="15.75">
      <c r="A70" s="57" t="s">
        <v>56</v>
      </c>
      <c r="B70" s="65" t="s">
        <v>101</v>
      </c>
      <c r="C70" s="79">
        <v>26393.7</v>
      </c>
      <c r="D70" s="133"/>
      <c r="E70" s="113"/>
      <c r="F70" s="107"/>
    </row>
    <row r="71" spans="1:6" ht="47.25">
      <c r="A71" s="57" t="s">
        <v>57</v>
      </c>
      <c r="B71" s="65" t="s">
        <v>102</v>
      </c>
      <c r="C71" s="79">
        <v>36066.5</v>
      </c>
      <c r="D71" s="133"/>
      <c r="E71" s="113"/>
      <c r="F71" s="107"/>
    </row>
    <row r="72" spans="1:6" ht="31.5">
      <c r="A72" s="57" t="s">
        <v>58</v>
      </c>
      <c r="B72" s="65" t="s">
        <v>103</v>
      </c>
      <c r="C72" s="79">
        <v>7923.7</v>
      </c>
      <c r="D72" s="133"/>
      <c r="E72" s="113"/>
      <c r="F72" s="107"/>
    </row>
    <row r="73" spans="1:6" ht="31.5">
      <c r="A73" s="57" t="s">
        <v>59</v>
      </c>
      <c r="B73" s="65" t="s">
        <v>55</v>
      </c>
      <c r="C73" s="79">
        <v>2330.4</v>
      </c>
      <c r="D73" s="133"/>
      <c r="E73" s="113"/>
      <c r="F73" s="107"/>
    </row>
    <row r="74" spans="1:6" ht="31.5">
      <c r="A74" s="57" t="s">
        <v>97</v>
      </c>
      <c r="B74" s="65" t="s">
        <v>104</v>
      </c>
      <c r="C74" s="79">
        <v>4753</v>
      </c>
      <c r="D74" s="133"/>
      <c r="E74" s="113"/>
      <c r="F74" s="107"/>
    </row>
    <row r="75" spans="1:6" ht="15.75">
      <c r="A75" s="57" t="s">
        <v>98</v>
      </c>
      <c r="B75" s="65" t="s">
        <v>105</v>
      </c>
      <c r="C75" s="79">
        <v>638.3</v>
      </c>
      <c r="D75" s="133"/>
      <c r="E75" s="113"/>
      <c r="F75" s="107"/>
    </row>
    <row r="76" spans="1:6" ht="15.75">
      <c r="A76" s="57" t="s">
        <v>99</v>
      </c>
      <c r="B76" s="65" t="s">
        <v>106</v>
      </c>
      <c r="C76" s="79">
        <v>1050.8</v>
      </c>
      <c r="D76" s="133"/>
      <c r="E76" s="113"/>
      <c r="F76" s="107"/>
    </row>
    <row r="77" spans="1:6" ht="15.75">
      <c r="A77" s="57" t="s">
        <v>100</v>
      </c>
      <c r="B77" s="65" t="s">
        <v>107</v>
      </c>
      <c r="C77" s="79">
        <v>152.9</v>
      </c>
      <c r="D77" s="133"/>
      <c r="E77" s="113"/>
      <c r="F77" s="107"/>
    </row>
    <row r="78" spans="1:6" s="3" customFormat="1" ht="15.75">
      <c r="A78" s="58" t="s">
        <v>63</v>
      </c>
      <c r="B78" s="8" t="s">
        <v>64</v>
      </c>
      <c r="C78" s="80">
        <f>C79</f>
        <v>165</v>
      </c>
      <c r="D78" s="133"/>
      <c r="E78" s="114"/>
      <c r="F78" s="107"/>
    </row>
    <row r="79" spans="1:6" ht="15.75">
      <c r="A79" s="7" t="s">
        <v>108</v>
      </c>
      <c r="B79" s="65" t="s">
        <v>109</v>
      </c>
      <c r="C79" s="79">
        <v>165</v>
      </c>
      <c r="D79" s="133"/>
      <c r="E79" s="113"/>
      <c r="F79" s="107"/>
    </row>
    <row r="80" spans="1:6" ht="15.75">
      <c r="A80" s="56" t="s">
        <v>62</v>
      </c>
      <c r="B80" s="14" t="s">
        <v>21</v>
      </c>
      <c r="C80" s="76">
        <f>SUM(C81:C115)</f>
        <v>56495.55300000001</v>
      </c>
      <c r="D80" s="133"/>
      <c r="E80" s="109"/>
      <c r="F80" s="107"/>
    </row>
    <row r="81" spans="1:6" ht="45.75" customHeight="1">
      <c r="A81" s="6">
        <v>3011</v>
      </c>
      <c r="B81" s="65" t="s">
        <v>110</v>
      </c>
      <c r="C81" s="79">
        <v>6898.1</v>
      </c>
      <c r="D81" s="133"/>
      <c r="E81" s="113"/>
      <c r="F81" s="107"/>
    </row>
    <row r="82" spans="1:6" ht="31.5">
      <c r="A82" s="6">
        <v>3012</v>
      </c>
      <c r="B82" s="65" t="s">
        <v>65</v>
      </c>
      <c r="C82" s="79">
        <v>12815.079</v>
      </c>
      <c r="D82" s="133"/>
      <c r="E82" s="113"/>
      <c r="F82" s="107"/>
    </row>
    <row r="83" spans="1:6" ht="31.5">
      <c r="A83" s="6">
        <v>3022</v>
      </c>
      <c r="B83" s="65" t="s">
        <v>66</v>
      </c>
      <c r="C83" s="79">
        <v>22.39</v>
      </c>
      <c r="D83" s="133"/>
      <c r="E83" s="113"/>
      <c r="F83" s="107"/>
    </row>
    <row r="84" spans="1:6" ht="15.75">
      <c r="A84" s="6">
        <v>3032</v>
      </c>
      <c r="B84" s="65" t="s">
        <v>111</v>
      </c>
      <c r="C84" s="79">
        <v>167.777</v>
      </c>
      <c r="D84" s="133"/>
      <c r="E84" s="113"/>
      <c r="F84" s="107"/>
    </row>
    <row r="85" spans="1:6" ht="31.5">
      <c r="A85" s="6">
        <v>3033</v>
      </c>
      <c r="B85" s="65" t="s">
        <v>67</v>
      </c>
      <c r="C85" s="79">
        <v>1332.6</v>
      </c>
      <c r="D85" s="133"/>
      <c r="E85" s="113"/>
      <c r="F85" s="107"/>
    </row>
    <row r="86" spans="1:6" ht="15.75">
      <c r="A86" s="6">
        <v>3041</v>
      </c>
      <c r="B86" s="65" t="s">
        <v>68</v>
      </c>
      <c r="C86" s="79">
        <v>176.4</v>
      </c>
      <c r="D86" s="133"/>
      <c r="E86" s="113"/>
      <c r="F86" s="107"/>
    </row>
    <row r="87" spans="1:6" ht="15.75">
      <c r="A87" s="6">
        <v>3042</v>
      </c>
      <c r="B87" s="65" t="s">
        <v>73</v>
      </c>
      <c r="C87" s="79">
        <v>12.04</v>
      </c>
      <c r="D87" s="133"/>
      <c r="E87" s="113"/>
      <c r="F87" s="107"/>
    </row>
    <row r="88" spans="1:6" ht="15.75">
      <c r="A88" s="6">
        <v>3043</v>
      </c>
      <c r="B88" s="65" t="s">
        <v>69</v>
      </c>
      <c r="C88" s="79">
        <v>8171.5</v>
      </c>
      <c r="D88" s="133"/>
      <c r="E88" s="113"/>
      <c r="F88" s="107"/>
    </row>
    <row r="89" spans="1:6" ht="15.75">
      <c r="A89" s="6">
        <v>3044</v>
      </c>
      <c r="B89" s="65" t="s">
        <v>70</v>
      </c>
      <c r="C89" s="79">
        <v>281.6</v>
      </c>
      <c r="D89" s="133"/>
      <c r="E89" s="113"/>
      <c r="F89" s="107"/>
    </row>
    <row r="90" spans="1:6" ht="15.75">
      <c r="A90" s="6">
        <v>3045</v>
      </c>
      <c r="B90" s="65" t="s">
        <v>71</v>
      </c>
      <c r="C90" s="79">
        <v>1584.6</v>
      </c>
      <c r="D90" s="133"/>
      <c r="E90" s="113"/>
      <c r="F90" s="107"/>
    </row>
    <row r="91" spans="1:6" ht="15.75">
      <c r="A91" s="6">
        <v>3046</v>
      </c>
      <c r="B91" s="65" t="s">
        <v>72</v>
      </c>
      <c r="C91" s="137">
        <v>14.184</v>
      </c>
      <c r="D91" s="133"/>
      <c r="E91" s="113"/>
      <c r="F91" s="107"/>
    </row>
    <row r="92" spans="1:6" ht="15.75">
      <c r="A92" s="6">
        <v>3047</v>
      </c>
      <c r="B92" s="65" t="s">
        <v>74</v>
      </c>
      <c r="C92" s="137">
        <v>5997.2</v>
      </c>
      <c r="D92" s="136"/>
      <c r="E92" s="113"/>
      <c r="F92" s="107"/>
    </row>
    <row r="93" spans="1:6" ht="15.75">
      <c r="A93" s="6">
        <v>3049</v>
      </c>
      <c r="B93" s="65" t="s">
        <v>203</v>
      </c>
      <c r="C93" s="137">
        <v>11.6</v>
      </c>
      <c r="D93" s="136"/>
      <c r="E93" s="113"/>
      <c r="F93" s="107"/>
    </row>
    <row r="94" spans="1:6" ht="31.5">
      <c r="A94" s="6">
        <v>3050</v>
      </c>
      <c r="B94" s="65" t="s">
        <v>193</v>
      </c>
      <c r="C94" s="137">
        <v>797.1</v>
      </c>
      <c r="D94" s="136"/>
      <c r="E94" s="113"/>
      <c r="F94" s="107"/>
    </row>
    <row r="95" spans="1:6" ht="29.25" customHeight="1">
      <c r="A95" s="6">
        <v>3081</v>
      </c>
      <c r="B95" s="65" t="s">
        <v>112</v>
      </c>
      <c r="C95" s="137">
        <v>7625.5</v>
      </c>
      <c r="D95" s="136"/>
      <c r="E95" s="113"/>
      <c r="F95" s="107"/>
    </row>
    <row r="96" spans="1:6" ht="30.75" customHeight="1">
      <c r="A96" s="6">
        <v>3082</v>
      </c>
      <c r="B96" s="65" t="s">
        <v>113</v>
      </c>
      <c r="C96" s="79">
        <v>1211.012</v>
      </c>
      <c r="E96" s="113"/>
      <c r="F96" s="107"/>
    </row>
    <row r="97" spans="1:6" ht="33.75" customHeight="1">
      <c r="A97" s="6">
        <v>3083</v>
      </c>
      <c r="B97" s="65" t="s">
        <v>114</v>
      </c>
      <c r="C97" s="79">
        <v>1014.74</v>
      </c>
      <c r="E97" s="113"/>
      <c r="F97" s="107"/>
    </row>
    <row r="98" spans="1:6" ht="33.75" customHeight="1">
      <c r="A98" s="6">
        <v>3084</v>
      </c>
      <c r="B98" s="65" t="s">
        <v>183</v>
      </c>
      <c r="C98" s="79">
        <v>43.946</v>
      </c>
      <c r="E98" s="113"/>
      <c r="F98" s="107"/>
    </row>
    <row r="99" spans="1:6" ht="40.5" customHeight="1">
      <c r="A99" s="6">
        <v>3085</v>
      </c>
      <c r="B99" s="65" t="s">
        <v>115</v>
      </c>
      <c r="C99" s="79">
        <v>74.233</v>
      </c>
      <c r="E99" s="113"/>
      <c r="F99" s="107"/>
    </row>
    <row r="100" spans="1:6" ht="63">
      <c r="A100" s="6">
        <v>3086</v>
      </c>
      <c r="B100" s="65" t="s">
        <v>200</v>
      </c>
      <c r="C100" s="79">
        <v>7.019</v>
      </c>
      <c r="E100" s="113"/>
      <c r="F100" s="107"/>
    </row>
    <row r="101" spans="1:6" ht="45.75" customHeight="1">
      <c r="A101" s="6">
        <v>3087</v>
      </c>
      <c r="B101" s="65" t="s">
        <v>201</v>
      </c>
      <c r="C101" s="79">
        <v>1400.8</v>
      </c>
      <c r="E101" s="113"/>
      <c r="F101" s="107"/>
    </row>
    <row r="102" spans="1:6" ht="45.75" customHeight="1" hidden="1">
      <c r="A102" s="6">
        <v>3090</v>
      </c>
      <c r="B102" s="65" t="s">
        <v>202</v>
      </c>
      <c r="C102" s="79"/>
      <c r="E102" s="113"/>
      <c r="F102" s="107"/>
    </row>
    <row r="103" spans="1:6" ht="45.75" customHeight="1">
      <c r="A103" s="6">
        <v>3090</v>
      </c>
      <c r="B103" s="65" t="s">
        <v>202</v>
      </c>
      <c r="C103" s="79">
        <v>3.5</v>
      </c>
      <c r="E103" s="113"/>
      <c r="F103" s="107"/>
    </row>
    <row r="104" spans="1:6" ht="31.5">
      <c r="A104" s="6">
        <v>3104</v>
      </c>
      <c r="B104" s="65" t="s">
        <v>75</v>
      </c>
      <c r="C104" s="79">
        <v>1492</v>
      </c>
      <c r="E104" s="113"/>
      <c r="F104" s="107"/>
    </row>
    <row r="105" spans="1:6" ht="15.75">
      <c r="A105" s="6">
        <v>3105</v>
      </c>
      <c r="B105" s="65" t="s">
        <v>116</v>
      </c>
      <c r="C105" s="79">
        <v>1438.3</v>
      </c>
      <c r="E105" s="113"/>
      <c r="F105" s="107"/>
    </row>
    <row r="106" spans="1:6" ht="15.75">
      <c r="A106" s="6">
        <v>3112</v>
      </c>
      <c r="B106" s="65" t="s">
        <v>76</v>
      </c>
      <c r="C106" s="79">
        <v>58.3</v>
      </c>
      <c r="E106" s="113"/>
      <c r="F106" s="107"/>
    </row>
    <row r="107" spans="1:6" ht="31.5">
      <c r="A107" s="7" t="s">
        <v>117</v>
      </c>
      <c r="B107" s="65" t="s">
        <v>118</v>
      </c>
      <c r="C107" s="79">
        <v>746.5</v>
      </c>
      <c r="E107" s="113"/>
      <c r="F107" s="107"/>
    </row>
    <row r="108" spans="1:6" ht="47.25">
      <c r="A108" s="7" t="s">
        <v>119</v>
      </c>
      <c r="B108" s="65" t="s">
        <v>77</v>
      </c>
      <c r="C108" s="79">
        <v>355.082</v>
      </c>
      <c r="E108" s="113"/>
      <c r="F108" s="107"/>
    </row>
    <row r="109" spans="1:6" ht="47.25">
      <c r="A109" s="6">
        <v>3160</v>
      </c>
      <c r="B109" s="65" t="s">
        <v>120</v>
      </c>
      <c r="C109" s="79">
        <v>102.903</v>
      </c>
      <c r="E109" s="113"/>
      <c r="F109" s="107"/>
    </row>
    <row r="110" spans="1:6" ht="39.75" customHeight="1">
      <c r="A110" s="6">
        <v>3171</v>
      </c>
      <c r="B110" s="65" t="s">
        <v>196</v>
      </c>
      <c r="C110" s="79">
        <v>9.789</v>
      </c>
      <c r="E110" s="113"/>
      <c r="F110" s="107"/>
    </row>
    <row r="111" spans="1:6" ht="47.25">
      <c r="A111" s="57" t="s">
        <v>121</v>
      </c>
      <c r="B111" s="65" t="s">
        <v>122</v>
      </c>
      <c r="C111" s="79">
        <v>191.4</v>
      </c>
      <c r="E111" s="113"/>
      <c r="F111" s="107"/>
    </row>
    <row r="112" spans="1:6" ht="15.75">
      <c r="A112" s="57" t="s">
        <v>194</v>
      </c>
      <c r="B112" s="65" t="s">
        <v>195</v>
      </c>
      <c r="C112" s="79">
        <v>44.3</v>
      </c>
      <c r="E112" s="113"/>
      <c r="F112" s="107"/>
    </row>
    <row r="113" spans="1:6" ht="15.75">
      <c r="A113" s="7" t="s">
        <v>123</v>
      </c>
      <c r="B113" s="65" t="s">
        <v>124</v>
      </c>
      <c r="C113" s="79">
        <v>45.5</v>
      </c>
      <c r="E113" s="113"/>
      <c r="F113" s="107"/>
    </row>
    <row r="114" spans="1:6" ht="63">
      <c r="A114" s="6">
        <v>3230</v>
      </c>
      <c r="B114" s="65" t="s">
        <v>125</v>
      </c>
      <c r="C114" s="79">
        <v>315.959</v>
      </c>
      <c r="E114" s="113"/>
      <c r="F114" s="107"/>
    </row>
    <row r="115" spans="1:6" ht="15.75">
      <c r="A115" s="6">
        <v>3242</v>
      </c>
      <c r="B115" s="65" t="s">
        <v>126</v>
      </c>
      <c r="C115" s="79">
        <v>2032.6</v>
      </c>
      <c r="E115" s="113"/>
      <c r="F115" s="107"/>
    </row>
    <row r="116" spans="1:6" s="3" customFormat="1" ht="15.75">
      <c r="A116" s="59">
        <v>4000</v>
      </c>
      <c r="B116" s="8" t="s">
        <v>12</v>
      </c>
      <c r="C116" s="80">
        <f>SUM(C118+C119+C120+C121+C117)</f>
        <v>5914.3</v>
      </c>
      <c r="E116" s="114"/>
      <c r="F116" s="107"/>
    </row>
    <row r="117" spans="1:6" ht="15.75">
      <c r="A117" s="6">
        <v>4030</v>
      </c>
      <c r="B117" s="65" t="s">
        <v>127</v>
      </c>
      <c r="C117" s="79">
        <v>876.7</v>
      </c>
      <c r="E117" s="113"/>
      <c r="F117" s="107"/>
    </row>
    <row r="118" spans="1:6" ht="15.75">
      <c r="A118" s="6">
        <v>4040</v>
      </c>
      <c r="B118" s="65" t="s">
        <v>128</v>
      </c>
      <c r="C118" s="79">
        <v>268.3</v>
      </c>
      <c r="E118" s="113"/>
      <c r="F118" s="107"/>
    </row>
    <row r="119" spans="1:6" ht="31.5">
      <c r="A119" s="6">
        <v>4060</v>
      </c>
      <c r="B119" s="65" t="s">
        <v>129</v>
      </c>
      <c r="C119" s="79">
        <v>171.3</v>
      </c>
      <c r="E119" s="113"/>
      <c r="F119" s="107"/>
    </row>
    <row r="120" spans="1:6" ht="15.75">
      <c r="A120" s="6">
        <v>4081</v>
      </c>
      <c r="B120" s="65" t="s">
        <v>130</v>
      </c>
      <c r="C120" s="79">
        <v>3207.4</v>
      </c>
      <c r="E120" s="113"/>
      <c r="F120" s="107"/>
    </row>
    <row r="121" spans="1:6" ht="15.75">
      <c r="A121" s="6">
        <v>4082</v>
      </c>
      <c r="B121" s="65" t="s">
        <v>131</v>
      </c>
      <c r="C121" s="79">
        <v>1390.6</v>
      </c>
      <c r="E121" s="113"/>
      <c r="F121" s="107"/>
    </row>
    <row r="122" spans="1:6" s="3" customFormat="1" ht="15.75">
      <c r="A122" s="59">
        <v>5000</v>
      </c>
      <c r="B122" s="8" t="s">
        <v>52</v>
      </c>
      <c r="C122" s="80">
        <f>C123</f>
        <v>1204</v>
      </c>
      <c r="E122" s="114"/>
      <c r="F122" s="107"/>
    </row>
    <row r="123" spans="1:6" ht="15.75">
      <c r="A123" s="6">
        <v>5011</v>
      </c>
      <c r="B123" s="69" t="s">
        <v>78</v>
      </c>
      <c r="C123" s="79">
        <v>1204</v>
      </c>
      <c r="E123" s="113"/>
      <c r="F123" s="107"/>
    </row>
    <row r="124" spans="1:6" ht="15.75">
      <c r="A124" s="56" t="s">
        <v>79</v>
      </c>
      <c r="B124" s="8" t="s">
        <v>14</v>
      </c>
      <c r="C124" s="76">
        <f>C125+C126+C127+C128</f>
        <v>15454.1</v>
      </c>
      <c r="E124" s="109"/>
      <c r="F124" s="107"/>
    </row>
    <row r="125" spans="1:6" ht="32.25" thickBot="1">
      <c r="A125" s="57" t="s">
        <v>133</v>
      </c>
      <c r="B125" s="65" t="s">
        <v>134</v>
      </c>
      <c r="C125" s="135">
        <v>1556.7</v>
      </c>
      <c r="E125" s="110"/>
      <c r="F125" s="107"/>
    </row>
    <row r="126" spans="1:6" ht="15.75">
      <c r="A126" s="57" t="s">
        <v>80</v>
      </c>
      <c r="B126" s="65" t="s">
        <v>135</v>
      </c>
      <c r="C126" s="134">
        <v>12595.4</v>
      </c>
      <c r="E126" s="110"/>
      <c r="F126" s="107"/>
    </row>
    <row r="127" spans="1:6" ht="63">
      <c r="A127" s="7" t="s">
        <v>136</v>
      </c>
      <c r="B127" s="65" t="s">
        <v>137</v>
      </c>
      <c r="C127" s="79">
        <v>1302</v>
      </c>
      <c r="E127" s="113"/>
      <c r="F127" s="107"/>
    </row>
    <row r="128" spans="1:6" ht="15.75">
      <c r="A128" s="7" t="s">
        <v>174</v>
      </c>
      <c r="B128" s="65" t="s">
        <v>175</v>
      </c>
      <c r="C128" s="79">
        <v>0</v>
      </c>
      <c r="E128" s="113"/>
      <c r="F128" s="107"/>
    </row>
    <row r="129" spans="1:6" ht="15.75">
      <c r="A129" s="67" t="s">
        <v>138</v>
      </c>
      <c r="B129" s="70" t="s">
        <v>139</v>
      </c>
      <c r="C129" s="76">
        <f>C130+C131+C132+C133+C134+C135</f>
        <v>3897.8919999999994</v>
      </c>
      <c r="E129" s="109"/>
      <c r="F129" s="107"/>
    </row>
    <row r="130" spans="1:6" ht="31.5">
      <c r="A130" s="66" t="s">
        <v>140</v>
      </c>
      <c r="B130" s="65" t="s">
        <v>141</v>
      </c>
      <c r="C130" s="79">
        <v>3475.2</v>
      </c>
      <c r="E130" s="113"/>
      <c r="F130" s="107"/>
    </row>
    <row r="131" spans="1:6" ht="15.75">
      <c r="A131" s="66" t="s">
        <v>142</v>
      </c>
      <c r="B131" s="65" t="s">
        <v>143</v>
      </c>
      <c r="C131" s="77">
        <v>176.687</v>
      </c>
      <c r="E131" s="110"/>
      <c r="F131" s="107"/>
    </row>
    <row r="132" spans="1:6" s="53" customFormat="1" ht="15.75">
      <c r="A132" s="66" t="s">
        <v>144</v>
      </c>
      <c r="B132" s="65" t="s">
        <v>81</v>
      </c>
      <c r="C132" s="77">
        <v>0.2</v>
      </c>
      <c r="E132" s="110"/>
      <c r="F132" s="107"/>
    </row>
    <row r="133" spans="1:6" s="53" customFormat="1" ht="15.75">
      <c r="A133" s="66">
        <v>7622</v>
      </c>
      <c r="B133" s="65" t="s">
        <v>180</v>
      </c>
      <c r="C133" s="77">
        <v>108.6</v>
      </c>
      <c r="E133" s="110"/>
      <c r="F133" s="107"/>
    </row>
    <row r="134" spans="1:6" ht="15.75">
      <c r="A134" s="66" t="s">
        <v>145</v>
      </c>
      <c r="B134" s="65" t="s">
        <v>90</v>
      </c>
      <c r="C134" s="79">
        <v>125</v>
      </c>
      <c r="E134" s="113"/>
      <c r="F134" s="107"/>
    </row>
    <row r="135" spans="1:6" ht="15.75">
      <c r="A135" s="66" t="s">
        <v>146</v>
      </c>
      <c r="B135" s="65" t="s">
        <v>147</v>
      </c>
      <c r="C135" s="77">
        <v>12.205</v>
      </c>
      <c r="E135" s="110"/>
      <c r="F135" s="107"/>
    </row>
    <row r="136" spans="1:6" ht="15.75">
      <c r="A136" s="67" t="s">
        <v>83</v>
      </c>
      <c r="B136" s="70" t="s">
        <v>148</v>
      </c>
      <c r="C136" s="80">
        <f>C137+C138+C139</f>
        <v>201.913</v>
      </c>
      <c r="E136" s="114"/>
      <c r="F136" s="107"/>
    </row>
    <row r="137" spans="1:6" ht="31.5">
      <c r="A137" s="68" t="s">
        <v>149</v>
      </c>
      <c r="B137" s="71" t="s">
        <v>150</v>
      </c>
      <c r="C137" s="77">
        <v>21.417</v>
      </c>
      <c r="E137" s="110"/>
      <c r="F137" s="107"/>
    </row>
    <row r="138" spans="1:6" ht="15.75">
      <c r="A138" s="68" t="s">
        <v>151</v>
      </c>
      <c r="B138" s="71" t="s">
        <v>82</v>
      </c>
      <c r="C138" s="77">
        <v>69.6</v>
      </c>
      <c r="E138" s="110"/>
      <c r="F138" s="107"/>
    </row>
    <row r="139" spans="1:6" ht="15.75">
      <c r="A139" s="68">
        <v>8600</v>
      </c>
      <c r="B139" s="71" t="s">
        <v>186</v>
      </c>
      <c r="C139" s="77">
        <v>110.896</v>
      </c>
      <c r="E139" s="110"/>
      <c r="F139" s="107"/>
    </row>
    <row r="140" spans="1:6" s="53" customFormat="1" ht="15.75">
      <c r="A140" s="68" t="s">
        <v>152</v>
      </c>
      <c r="B140" s="71" t="s">
        <v>153</v>
      </c>
      <c r="C140" s="77"/>
      <c r="E140" s="110"/>
      <c r="F140" s="107"/>
    </row>
    <row r="141" spans="1:6" ht="15.75">
      <c r="A141" s="67" t="s">
        <v>154</v>
      </c>
      <c r="B141" s="70" t="s">
        <v>155</v>
      </c>
      <c r="C141" s="80">
        <f>C142+C144+C145+C143</f>
        <v>3065.6</v>
      </c>
      <c r="E141" s="114"/>
      <c r="F141" s="107"/>
    </row>
    <row r="142" spans="1:6" s="53" customFormat="1" ht="31.5">
      <c r="A142" s="68" t="s">
        <v>156</v>
      </c>
      <c r="B142" s="71" t="s">
        <v>157</v>
      </c>
      <c r="C142" s="77">
        <v>0</v>
      </c>
      <c r="E142" s="110"/>
      <c r="F142" s="107"/>
    </row>
    <row r="143" spans="1:6" s="53" customFormat="1" ht="15.75">
      <c r="A143" s="68">
        <v>9750</v>
      </c>
      <c r="B143" s="71" t="s">
        <v>185</v>
      </c>
      <c r="C143" s="77">
        <v>0</v>
      </c>
      <c r="E143" s="110"/>
      <c r="F143" s="107"/>
    </row>
    <row r="144" spans="1:6" ht="15.75" customHeight="1">
      <c r="A144" s="68" t="s">
        <v>158</v>
      </c>
      <c r="B144" s="71" t="s">
        <v>159</v>
      </c>
      <c r="C144" s="77">
        <v>2472.1</v>
      </c>
      <c r="E144" s="110"/>
      <c r="F144" s="107"/>
    </row>
    <row r="145" spans="1:6" ht="35.25" customHeight="1">
      <c r="A145" s="68" t="s">
        <v>160</v>
      </c>
      <c r="B145" s="71" t="s">
        <v>161</v>
      </c>
      <c r="C145" s="81">
        <v>593.5</v>
      </c>
      <c r="E145" s="115"/>
      <c r="F145" s="107"/>
    </row>
    <row r="146" spans="1:6" ht="19.5" customHeight="1" thickBot="1">
      <c r="A146" s="68"/>
      <c r="B146" s="17" t="s">
        <v>13</v>
      </c>
      <c r="C146" s="82">
        <f>C141+C136+C129+C124+C122+C116+C80+C78+C69+C68</f>
        <v>182365.758</v>
      </c>
      <c r="E146" s="116"/>
      <c r="F146" s="107"/>
    </row>
    <row r="147" spans="1:6" ht="18.75">
      <c r="A147" s="21"/>
      <c r="B147" s="22" t="s">
        <v>29</v>
      </c>
      <c r="C147" s="22"/>
      <c r="E147" s="117"/>
      <c r="F147" s="107"/>
    </row>
    <row r="148" spans="1:6" ht="18.75">
      <c r="A148" s="21"/>
      <c r="B148" s="23" t="s">
        <v>42</v>
      </c>
      <c r="C148" s="24"/>
      <c r="E148" s="118"/>
      <c r="F148" s="107"/>
    </row>
    <row r="149" spans="1:6" ht="18.75">
      <c r="A149" s="21"/>
      <c r="B149" s="25" t="s">
        <v>210</v>
      </c>
      <c r="C149" s="25"/>
      <c r="E149" s="119"/>
      <c r="F149" s="107"/>
    </row>
    <row r="150" spans="1:6" ht="15.75">
      <c r="A150" s="21"/>
      <c r="B150" s="26"/>
      <c r="C150" s="27" t="s">
        <v>28</v>
      </c>
      <c r="E150" s="120"/>
      <c r="F150" s="107"/>
    </row>
    <row r="151" spans="1:6" ht="31.5">
      <c r="A151" s="12"/>
      <c r="B151" s="49" t="s">
        <v>0</v>
      </c>
      <c r="C151" s="12" t="s">
        <v>211</v>
      </c>
      <c r="E151" s="121"/>
      <c r="F151" s="107"/>
    </row>
    <row r="152" spans="1:6" ht="15.75">
      <c r="A152" s="50">
        <v>10000000</v>
      </c>
      <c r="B152" s="55" t="s">
        <v>1</v>
      </c>
      <c r="C152" s="74">
        <v>62.9</v>
      </c>
      <c r="E152" s="112"/>
      <c r="F152" s="107"/>
    </row>
    <row r="153" spans="1:6" ht="15.75">
      <c r="A153" s="41">
        <v>19000000</v>
      </c>
      <c r="B153" s="42" t="s">
        <v>34</v>
      </c>
      <c r="C153" s="74">
        <v>62.9</v>
      </c>
      <c r="E153" s="112"/>
      <c r="F153" s="107"/>
    </row>
    <row r="154" spans="1:6" ht="15.75">
      <c r="A154" s="33">
        <v>19010000</v>
      </c>
      <c r="B154" s="18" t="s">
        <v>18</v>
      </c>
      <c r="C154" s="73">
        <v>62.9</v>
      </c>
      <c r="E154" s="108"/>
      <c r="F154" s="107"/>
    </row>
    <row r="155" spans="1:6" ht="15.75">
      <c r="A155" s="33">
        <v>19050000</v>
      </c>
      <c r="B155" s="18" t="s">
        <v>46</v>
      </c>
      <c r="C155" s="73">
        <v>0</v>
      </c>
      <c r="E155" s="108"/>
      <c r="F155" s="107"/>
    </row>
    <row r="156" spans="1:6" ht="15.75">
      <c r="A156" s="31">
        <v>20000000</v>
      </c>
      <c r="B156" s="51" t="s">
        <v>19</v>
      </c>
      <c r="C156" s="72">
        <f>C157+C160</f>
        <v>5130.08</v>
      </c>
      <c r="E156" s="106"/>
      <c r="F156" s="107"/>
    </row>
    <row r="157" spans="1:6" ht="15.75">
      <c r="A157" s="41">
        <v>24000000</v>
      </c>
      <c r="B157" s="44" t="s">
        <v>22</v>
      </c>
      <c r="C157" s="74">
        <f>C158+C159</f>
        <v>2181.07</v>
      </c>
      <c r="E157" s="122"/>
      <c r="F157" s="107"/>
    </row>
    <row r="158" spans="1:6" ht="15.75">
      <c r="A158" s="38">
        <v>24062100</v>
      </c>
      <c r="B158" s="52" t="s">
        <v>47</v>
      </c>
      <c r="C158" s="75">
        <v>170.6</v>
      </c>
      <c r="E158" s="111"/>
      <c r="F158" s="107"/>
    </row>
    <row r="159" spans="1:6" ht="15.75">
      <c r="A159" s="33">
        <v>24170000</v>
      </c>
      <c r="B159" s="45" t="s">
        <v>43</v>
      </c>
      <c r="C159" s="73">
        <v>2010.47</v>
      </c>
      <c r="E159" s="108"/>
      <c r="F159" s="107"/>
    </row>
    <row r="160" spans="1:6" ht="15.75">
      <c r="A160" s="41">
        <v>25000000</v>
      </c>
      <c r="B160" s="44" t="s">
        <v>49</v>
      </c>
      <c r="C160" s="74">
        <v>2949.01</v>
      </c>
      <c r="E160" s="112"/>
      <c r="F160" s="107"/>
    </row>
    <row r="161" spans="1:6" s="9" customFormat="1" ht="15.75">
      <c r="A161" s="41">
        <v>30000000</v>
      </c>
      <c r="B161" s="62" t="s">
        <v>23</v>
      </c>
      <c r="C161" s="83">
        <f>C162+C163</f>
        <v>252.38</v>
      </c>
      <c r="E161" s="123"/>
      <c r="F161" s="107"/>
    </row>
    <row r="162" spans="1:6" ht="15.75">
      <c r="A162" s="33">
        <v>31030000</v>
      </c>
      <c r="B162" s="34" t="s">
        <v>44</v>
      </c>
      <c r="C162" s="73"/>
      <c r="E162" s="108"/>
      <c r="F162" s="107"/>
    </row>
    <row r="163" spans="1:6" ht="15.75">
      <c r="A163" s="33">
        <v>33010100</v>
      </c>
      <c r="B163" s="34" t="s">
        <v>20</v>
      </c>
      <c r="C163" s="73">
        <v>252.38</v>
      </c>
      <c r="E163" s="108"/>
      <c r="F163" s="107"/>
    </row>
    <row r="164" spans="1:6" ht="15.75">
      <c r="A164" s="41">
        <v>40000000</v>
      </c>
      <c r="B164" s="100" t="s">
        <v>176</v>
      </c>
      <c r="C164" s="74">
        <f>C165</f>
        <v>200</v>
      </c>
      <c r="E164" s="112"/>
      <c r="F164" s="107"/>
    </row>
    <row r="165" spans="1:6" ht="30.75" customHeight="1">
      <c r="A165" s="33">
        <v>41051100</v>
      </c>
      <c r="B165" s="64" t="s">
        <v>177</v>
      </c>
      <c r="C165" s="73">
        <v>200</v>
      </c>
      <c r="E165" s="108"/>
      <c r="F165" s="107"/>
    </row>
    <row r="166" spans="1:6" ht="15.75">
      <c r="A166" s="31"/>
      <c r="B166" s="35" t="s">
        <v>5</v>
      </c>
      <c r="C166" s="72">
        <f>C152+C156+C164+C161</f>
        <v>5645.36</v>
      </c>
      <c r="E166" s="106"/>
      <c r="F166" s="107"/>
    </row>
    <row r="167" spans="1:6" ht="15.75">
      <c r="A167" s="28"/>
      <c r="B167" s="28"/>
      <c r="C167" s="28"/>
      <c r="E167" s="28"/>
      <c r="F167" s="107"/>
    </row>
    <row r="168" spans="1:6" ht="51" customHeight="1">
      <c r="A168" s="12" t="s">
        <v>85</v>
      </c>
      <c r="B168" s="13" t="s">
        <v>9</v>
      </c>
      <c r="C168" s="12" t="s">
        <v>209</v>
      </c>
      <c r="E168" s="121"/>
      <c r="F168" s="107"/>
    </row>
    <row r="169" spans="1:6" ht="15.75">
      <c r="A169" s="56" t="s">
        <v>60</v>
      </c>
      <c r="B169" s="8" t="s">
        <v>10</v>
      </c>
      <c r="C169" s="84">
        <v>761.7</v>
      </c>
      <c r="D169" s="3"/>
      <c r="E169" s="124"/>
      <c r="F169" s="107"/>
    </row>
    <row r="170" spans="1:6" ht="15.75">
      <c r="A170" s="56" t="s">
        <v>61</v>
      </c>
      <c r="B170" s="8" t="s">
        <v>11</v>
      </c>
      <c r="C170" s="85">
        <f>C171+C172+C173+C174+C175</f>
        <v>10477.699999999999</v>
      </c>
      <c r="D170" s="3"/>
      <c r="E170" s="125"/>
      <c r="F170" s="107"/>
    </row>
    <row r="171" spans="1:6" ht="15.75">
      <c r="A171" s="7" t="s">
        <v>56</v>
      </c>
      <c r="B171" s="65" t="s">
        <v>101</v>
      </c>
      <c r="C171" s="86">
        <v>2081.1</v>
      </c>
      <c r="E171" s="126"/>
      <c r="F171" s="107"/>
    </row>
    <row r="172" spans="1:6" ht="47.25">
      <c r="A172" s="7" t="s">
        <v>57</v>
      </c>
      <c r="B172" s="65" t="s">
        <v>102</v>
      </c>
      <c r="C172" s="86">
        <v>6445</v>
      </c>
      <c r="E172" s="126"/>
      <c r="F172" s="107"/>
    </row>
    <row r="173" spans="1:6" ht="32.25" customHeight="1">
      <c r="A173" s="7" t="s">
        <v>58</v>
      </c>
      <c r="B173" s="65" t="s">
        <v>103</v>
      </c>
      <c r="C173" s="86">
        <v>1259.8</v>
      </c>
      <c r="E173" s="126"/>
      <c r="F173" s="107"/>
    </row>
    <row r="174" spans="1:6" ht="31.5" customHeight="1">
      <c r="A174" s="7" t="s">
        <v>59</v>
      </c>
      <c r="B174" s="65" t="s">
        <v>55</v>
      </c>
      <c r="C174" s="86">
        <v>473.5</v>
      </c>
      <c r="E174" s="126"/>
      <c r="F174" s="107"/>
    </row>
    <row r="175" spans="1:6" ht="31.5">
      <c r="A175" s="7" t="s">
        <v>97</v>
      </c>
      <c r="B175" s="65" t="s">
        <v>104</v>
      </c>
      <c r="C175" s="86">
        <v>218.3</v>
      </c>
      <c r="E175" s="126"/>
      <c r="F175" s="107"/>
    </row>
    <row r="176" spans="1:6" ht="15.75">
      <c r="A176" s="15" t="s">
        <v>62</v>
      </c>
      <c r="B176" s="16" t="s">
        <v>21</v>
      </c>
      <c r="C176" s="87">
        <f>C177+C179+C180+C178</f>
        <v>64.51</v>
      </c>
      <c r="E176" s="127"/>
      <c r="F176" s="107"/>
    </row>
    <row r="177" spans="1:6" ht="31.5">
      <c r="A177" s="20" t="s">
        <v>86</v>
      </c>
      <c r="B177" s="65" t="s">
        <v>75</v>
      </c>
      <c r="C177" s="88">
        <v>2.732</v>
      </c>
      <c r="E177" s="128"/>
      <c r="F177" s="107"/>
    </row>
    <row r="178" spans="1:6" ht="21.75" customHeight="1">
      <c r="A178" s="20" t="s">
        <v>198</v>
      </c>
      <c r="B178" s="65" t="s">
        <v>199</v>
      </c>
      <c r="C178" s="88">
        <v>38.578</v>
      </c>
      <c r="E178" s="128"/>
      <c r="F178" s="107"/>
    </row>
    <row r="179" spans="1:6" ht="31.5">
      <c r="A179" s="20" t="s">
        <v>117</v>
      </c>
      <c r="B179" s="65" t="s">
        <v>118</v>
      </c>
      <c r="C179" s="88">
        <v>23.2</v>
      </c>
      <c r="E179" s="128"/>
      <c r="F179" s="107"/>
    </row>
    <row r="180" spans="1:6" ht="15.75">
      <c r="A180" s="20" t="s">
        <v>181</v>
      </c>
      <c r="B180" s="65" t="s">
        <v>126</v>
      </c>
      <c r="C180" s="88">
        <v>0</v>
      </c>
      <c r="E180" s="128"/>
      <c r="F180" s="107"/>
    </row>
    <row r="181" spans="1:6" ht="15.75">
      <c r="A181" s="59">
        <v>4000</v>
      </c>
      <c r="B181" s="8" t="s">
        <v>12</v>
      </c>
      <c r="C181" s="87">
        <f>SUM(C182:C185)</f>
        <v>2297.9719999999998</v>
      </c>
      <c r="E181" s="127"/>
      <c r="F181" s="107"/>
    </row>
    <row r="182" spans="1:6" ht="15.75">
      <c r="A182" s="6">
        <v>4030</v>
      </c>
      <c r="B182" s="65" t="s">
        <v>127</v>
      </c>
      <c r="C182" s="88">
        <v>250.35</v>
      </c>
      <c r="E182" s="128"/>
      <c r="F182" s="107"/>
    </row>
    <row r="183" spans="1:6" ht="15.75">
      <c r="A183" s="6">
        <v>4040</v>
      </c>
      <c r="B183" s="65" t="s">
        <v>128</v>
      </c>
      <c r="C183" s="88">
        <v>85.122</v>
      </c>
      <c r="E183" s="128"/>
      <c r="F183" s="107"/>
    </row>
    <row r="184" spans="1:6" ht="15.75">
      <c r="A184" s="6">
        <v>4081</v>
      </c>
      <c r="B184" s="65" t="s">
        <v>130</v>
      </c>
      <c r="C184" s="89">
        <v>1952.5</v>
      </c>
      <c r="E184" s="128"/>
      <c r="F184" s="107"/>
    </row>
    <row r="185" spans="1:6" ht="15.75">
      <c r="A185" s="6">
        <v>4082</v>
      </c>
      <c r="B185" s="65" t="s">
        <v>131</v>
      </c>
      <c r="C185" s="89">
        <v>10</v>
      </c>
      <c r="E185" s="128"/>
      <c r="F185" s="107"/>
    </row>
    <row r="186" spans="1:6" ht="15.75">
      <c r="A186" s="56" t="s">
        <v>79</v>
      </c>
      <c r="B186" s="70" t="s">
        <v>132</v>
      </c>
      <c r="C186" s="90">
        <f>C187+C188+C189+C190</f>
        <v>7705.834000000001</v>
      </c>
      <c r="E186" s="127"/>
      <c r="F186" s="107"/>
    </row>
    <row r="187" spans="1:6" ht="15.75">
      <c r="A187" s="60">
        <v>6013</v>
      </c>
      <c r="B187" s="65" t="s">
        <v>162</v>
      </c>
      <c r="C187" s="89">
        <v>1248.1</v>
      </c>
      <c r="E187" s="128"/>
      <c r="F187" s="107"/>
    </row>
    <row r="188" spans="1:6" ht="31.5">
      <c r="A188" s="60">
        <v>6017</v>
      </c>
      <c r="B188" s="65" t="s">
        <v>134</v>
      </c>
      <c r="C188" s="89">
        <v>454.5</v>
      </c>
      <c r="E188" s="128"/>
      <c r="F188" s="107"/>
    </row>
    <row r="189" spans="1:6" ht="15.75">
      <c r="A189" s="60">
        <v>6030</v>
      </c>
      <c r="B189" s="65" t="s">
        <v>135</v>
      </c>
      <c r="C189" s="89">
        <v>6001</v>
      </c>
      <c r="E189" s="128"/>
      <c r="F189" s="107"/>
    </row>
    <row r="190" spans="1:6" ht="15.75">
      <c r="A190" s="60">
        <v>6090</v>
      </c>
      <c r="B190" s="65" t="s">
        <v>175</v>
      </c>
      <c r="C190" s="89">
        <v>2.234</v>
      </c>
      <c r="E190" s="128"/>
      <c r="F190" s="107"/>
    </row>
    <row r="191" spans="1:6" s="3" customFormat="1" ht="15.75">
      <c r="A191" s="61">
        <v>7000</v>
      </c>
      <c r="B191" s="70" t="s">
        <v>139</v>
      </c>
      <c r="C191" s="90">
        <f>C192+C194+C199+C193+C196+C195+C197+C200</f>
        <v>5378.815</v>
      </c>
      <c r="E191" s="127"/>
      <c r="F191" s="107"/>
    </row>
    <row r="192" spans="1:6" ht="15.75">
      <c r="A192" s="60">
        <v>7130</v>
      </c>
      <c r="B192" s="65" t="s">
        <v>163</v>
      </c>
      <c r="C192" s="89">
        <v>177.471</v>
      </c>
      <c r="E192" s="128"/>
      <c r="F192" s="107"/>
    </row>
    <row r="193" spans="1:6" ht="15.75">
      <c r="A193" s="60">
        <v>7310</v>
      </c>
      <c r="B193" s="65" t="s">
        <v>164</v>
      </c>
      <c r="C193" s="89">
        <v>3828.3</v>
      </c>
      <c r="E193" s="128"/>
      <c r="F193" s="107"/>
    </row>
    <row r="194" spans="1:6" ht="31.5">
      <c r="A194" s="20" t="s">
        <v>170</v>
      </c>
      <c r="B194" s="65" t="s">
        <v>165</v>
      </c>
      <c r="C194" s="89">
        <v>176.591</v>
      </c>
      <c r="E194" s="127"/>
      <c r="F194" s="107"/>
    </row>
    <row r="195" spans="1:6" ht="15.75">
      <c r="A195" s="60">
        <v>7340</v>
      </c>
      <c r="B195" s="65" t="s">
        <v>166</v>
      </c>
      <c r="C195" s="89">
        <v>195.813</v>
      </c>
      <c r="E195" s="128"/>
      <c r="F195" s="107"/>
    </row>
    <row r="196" spans="1:6" s="3" customFormat="1" ht="15.75">
      <c r="A196" s="138">
        <v>7350</v>
      </c>
      <c r="B196" s="65" t="s">
        <v>167</v>
      </c>
      <c r="C196" s="89">
        <v>277.94</v>
      </c>
      <c r="E196" s="127"/>
      <c r="F196" s="107"/>
    </row>
    <row r="197" spans="1:6" s="3" customFormat="1" ht="27.75" customHeight="1">
      <c r="A197" s="138">
        <v>7363</v>
      </c>
      <c r="B197" s="65" t="s">
        <v>197</v>
      </c>
      <c r="C197" s="89">
        <v>417</v>
      </c>
      <c r="E197" s="127"/>
      <c r="F197" s="107"/>
    </row>
    <row r="198" spans="1:6" ht="15.75">
      <c r="A198" s="60">
        <v>7411</v>
      </c>
      <c r="B198" s="65" t="s">
        <v>168</v>
      </c>
      <c r="C198" s="89"/>
      <c r="E198" s="128"/>
      <c r="F198" s="107"/>
    </row>
    <row r="199" spans="1:6" ht="15.75" customHeight="1">
      <c r="A199" s="33">
        <v>7530</v>
      </c>
      <c r="B199" s="65" t="s">
        <v>143</v>
      </c>
      <c r="C199" s="88">
        <v>248.7</v>
      </c>
      <c r="E199" s="127"/>
      <c r="F199" s="107"/>
    </row>
    <row r="200" spans="1:6" ht="15.75" customHeight="1">
      <c r="A200" s="33">
        <v>7622</v>
      </c>
      <c r="B200" s="65" t="s">
        <v>180</v>
      </c>
      <c r="C200" s="88">
        <v>57</v>
      </c>
      <c r="E200" s="127"/>
      <c r="F200" s="107"/>
    </row>
    <row r="201" spans="1:6" ht="19.5" customHeight="1">
      <c r="A201" s="41">
        <v>8000</v>
      </c>
      <c r="B201" s="70" t="s">
        <v>148</v>
      </c>
      <c r="C201" s="93">
        <v>235</v>
      </c>
      <c r="E201" s="129"/>
      <c r="F201" s="107"/>
    </row>
    <row r="202" spans="1:6" ht="16.5" customHeight="1">
      <c r="A202" s="94">
        <v>8330</v>
      </c>
      <c r="B202" s="92" t="s">
        <v>169</v>
      </c>
      <c r="C202" s="95">
        <v>235</v>
      </c>
      <c r="E202" s="130"/>
      <c r="F202" s="107"/>
    </row>
    <row r="203" spans="1:6" ht="18" customHeight="1" thickBot="1">
      <c r="A203" s="96"/>
      <c r="B203" s="17" t="s">
        <v>13</v>
      </c>
      <c r="C203" s="102">
        <f>C201+C191+C186+C181+C176+C170+C169</f>
        <v>26921.531</v>
      </c>
      <c r="E203" s="131"/>
      <c r="F203" s="132"/>
    </row>
    <row r="204" ht="30" customHeight="1">
      <c r="B204" s="91"/>
    </row>
    <row r="205" ht="15" customHeight="1">
      <c r="B205" s="53"/>
    </row>
    <row r="206" ht="15.75">
      <c r="B206" s="53"/>
    </row>
    <row r="207" ht="15.75">
      <c r="B207" s="53"/>
    </row>
    <row r="208" ht="15.75">
      <c r="B208" s="53"/>
    </row>
    <row r="209" ht="15.75">
      <c r="B209" s="53"/>
    </row>
    <row r="210" ht="15.75">
      <c r="B210" s="53"/>
    </row>
    <row r="211" ht="15.75">
      <c r="B211" s="53"/>
    </row>
    <row r="212" ht="15.75">
      <c r="B212" s="53"/>
    </row>
    <row r="213" ht="15.75">
      <c r="B213" s="53"/>
    </row>
    <row r="214" ht="15.75">
      <c r="B214" s="53"/>
    </row>
    <row r="215" ht="15.75">
      <c r="B215" s="53"/>
    </row>
    <row r="216" ht="15.75">
      <c r="B216" s="53"/>
    </row>
    <row r="217" ht="15.75">
      <c r="B217" s="53"/>
    </row>
    <row r="218" ht="15.75">
      <c r="B218" s="53"/>
    </row>
    <row r="219" ht="15.75">
      <c r="B219" s="53"/>
    </row>
    <row r="220" ht="15.75">
      <c r="B220" s="53"/>
    </row>
    <row r="221" ht="15.75">
      <c r="B221" s="53"/>
    </row>
    <row r="222" ht="15.75">
      <c r="B222" s="53"/>
    </row>
    <row r="223" ht="15.75">
      <c r="B223" s="53"/>
    </row>
    <row r="224" ht="15.75">
      <c r="B224" s="53"/>
    </row>
    <row r="225" ht="15.75">
      <c r="B225" s="53"/>
    </row>
    <row r="226" ht="15.75">
      <c r="B226" s="53"/>
    </row>
    <row r="227" ht="15.75">
      <c r="B227" s="53"/>
    </row>
    <row r="228" ht="15.75">
      <c r="B228" s="53"/>
    </row>
    <row r="229" ht="15.75">
      <c r="B229" s="53"/>
    </row>
    <row r="230" ht="15.75">
      <c r="B230" s="53"/>
    </row>
    <row r="231" ht="15.75">
      <c r="B231" s="53"/>
    </row>
    <row r="232" ht="15.75">
      <c r="B232" s="53"/>
    </row>
    <row r="233" ht="15.75">
      <c r="B233" s="53"/>
    </row>
    <row r="234" ht="15.75">
      <c r="B234" s="53"/>
    </row>
    <row r="235" ht="15.75">
      <c r="B235" s="53"/>
    </row>
    <row r="236" ht="15.75">
      <c r="B236" s="53"/>
    </row>
    <row r="237" ht="15.75">
      <c r="B237" s="53"/>
    </row>
    <row r="238" ht="15.75">
      <c r="B238" s="53"/>
    </row>
    <row r="239" ht="15.75">
      <c r="B239" s="53"/>
    </row>
    <row r="240" ht="15.75">
      <c r="B240" s="53"/>
    </row>
    <row r="241" ht="15.75">
      <c r="B241" s="53"/>
    </row>
    <row r="242" ht="15.75">
      <c r="B242" s="53"/>
    </row>
    <row r="243" ht="15.75">
      <c r="B243" s="53"/>
    </row>
    <row r="244" ht="15.75">
      <c r="B244" s="53"/>
    </row>
    <row r="245" ht="15.75">
      <c r="B245" s="53"/>
    </row>
    <row r="246" ht="15.75">
      <c r="B246" s="53"/>
    </row>
    <row r="247" ht="15.75">
      <c r="B247" s="53"/>
    </row>
    <row r="248" ht="15.75">
      <c r="B248" s="53"/>
    </row>
    <row r="249" ht="15.75">
      <c r="B249" s="53"/>
    </row>
    <row r="250" ht="15.75">
      <c r="B250" s="53"/>
    </row>
    <row r="251" ht="15.75">
      <c r="B251" s="53"/>
    </row>
    <row r="252" ht="15.75">
      <c r="B252" s="53"/>
    </row>
    <row r="253" ht="15.75">
      <c r="B253" s="53"/>
    </row>
    <row r="254" ht="15.75">
      <c r="B254" s="53"/>
    </row>
    <row r="255" ht="15.75">
      <c r="B255" s="53"/>
    </row>
    <row r="256" ht="15.75">
      <c r="B256" s="53"/>
    </row>
    <row r="257" ht="15.75">
      <c r="B257" s="53"/>
    </row>
    <row r="258" ht="15.75">
      <c r="B258" s="53"/>
    </row>
    <row r="259" ht="15.75">
      <c r="B259" s="53"/>
    </row>
    <row r="260" ht="15.75">
      <c r="B260" s="53"/>
    </row>
    <row r="261" ht="15.75">
      <c r="B261" s="53"/>
    </row>
    <row r="262" ht="15.75">
      <c r="B262" s="53"/>
    </row>
    <row r="263" ht="15.75">
      <c r="B263" s="53"/>
    </row>
    <row r="264" ht="15.75">
      <c r="B264" s="53"/>
    </row>
  </sheetData>
  <printOptions horizontalCentered="1"/>
  <pageMargins left="0.3937007874015748" right="0.07874015748031496" top="0.44" bottom="0.18" header="0.1968503937007874" footer="0.03937007874015748"/>
  <pageSetup fitToHeight="2" horizontalDpi="300" verticalDpi="300" orientation="landscape" paperSize="9" scale="78" r:id="rId1"/>
  <headerFooter alignWithMargins="0">
    <oddHeader>&amp;C&amp;"Times New Roman,полужирный"&amp;P</oddHeader>
  </headerFooter>
  <rowBreaks count="19" manualBreakCount="19">
    <brk id="35" max="255" man="1"/>
    <brk id="36" max="255" man="1"/>
    <brk id="37" max="255" man="1"/>
    <brk id="48" max="255" man="1"/>
    <brk id="71" max="255" man="1"/>
    <brk id="72" max="255" man="1"/>
    <brk id="86" max="255" man="1"/>
    <brk id="109" max="255" man="1"/>
    <brk id="115" max="255" man="1"/>
    <brk id="116" max="255" man="1"/>
    <brk id="119" max="255" man="1"/>
    <brk id="125" max="255" man="1"/>
    <brk id="159" max="255" man="1"/>
    <brk id="163" max="255" man="1"/>
    <brk id="196" max="255" man="1"/>
    <brk id="204" max="255" man="1"/>
    <brk id="205" max="255" man="1"/>
    <brk id="206" max="255" man="1"/>
    <brk id="2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2015-09-14T12:19:01Z</cp:lastPrinted>
  <dcterms:created xsi:type="dcterms:W3CDTF">1998-11-30T11:45:29Z</dcterms:created>
  <dcterms:modified xsi:type="dcterms:W3CDTF">2019-11-04T10:38:35Z</dcterms:modified>
  <cp:category/>
  <cp:version/>
  <cp:contentType/>
  <cp:contentStatus/>
</cp:coreProperties>
</file>