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'дод.7'!$8:$10</definedName>
    <definedName name="_xlnm.Print_Area" localSheetId="0">'дод.7'!$A$1:$L$77</definedName>
  </definedNames>
  <calcPr fullCalcOnLoad="1"/>
</workbook>
</file>

<file path=xl/sharedStrings.xml><?xml version="1.0" encoding="utf-8"?>
<sst xmlns="http://schemas.openxmlformats.org/spreadsheetml/2006/main" count="332" uniqueCount="243">
  <si>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</si>
  <si>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</si>
  <si>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</si>
  <si>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</si>
  <si>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1090</t>
  </si>
  <si>
    <t>1040</t>
  </si>
  <si>
    <t>0320</t>
  </si>
  <si>
    <t>0829</t>
  </si>
  <si>
    <t xml:space="preserve">Управління соціального захисту населення, сім'ї та праці Чортківської міської ради </t>
  </si>
  <si>
    <t>0810</t>
  </si>
  <si>
    <t>0763</t>
  </si>
  <si>
    <t>5011</t>
  </si>
  <si>
    <t>3112</t>
  </si>
  <si>
    <t>1060</t>
  </si>
  <si>
    <t>Управління освіти, молоді та спорту Чортківської міської ради</t>
  </si>
  <si>
    <t>Міська програма розвитку волейболу і баскетболу на 2016 - 2020 роки</t>
  </si>
  <si>
    <t>Компенсаційні виплати на пільговий проїзд автомобільним транспортом окремим категоріям громадян</t>
  </si>
  <si>
    <t>0990</t>
  </si>
  <si>
    <t>0380</t>
  </si>
  <si>
    <t>Заходи та роботи з мобілізаційної підготовки місцевого значення</t>
  </si>
  <si>
    <t>1070</t>
  </si>
  <si>
    <t>3104</t>
  </si>
  <si>
    <t>1020</t>
  </si>
  <si>
    <t>0540</t>
  </si>
  <si>
    <t>0180</t>
  </si>
  <si>
    <t>0620</t>
  </si>
  <si>
    <t>0110000</t>
  </si>
  <si>
    <t>1010000</t>
  </si>
  <si>
    <t>грн.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</si>
  <si>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</si>
  <si>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</si>
  <si>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</si>
  <si>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Секретар міської ради</t>
  </si>
  <si>
    <t>Я.П.Дзиндра</t>
  </si>
  <si>
    <t>Всього</t>
  </si>
  <si>
    <t>0100000</t>
  </si>
  <si>
    <t>1000000</t>
  </si>
  <si>
    <t>Фінансове управління Чортківської міської ради</t>
  </si>
  <si>
    <t>0116030</t>
  </si>
  <si>
    <t>6030</t>
  </si>
  <si>
    <t>0640</t>
  </si>
  <si>
    <t>Програма "Громадський бюджет міста Чорткова на 2017-2021 роки"</t>
  </si>
  <si>
    <t>Надання пільг окремим категоріям громадян з оплати послуг зв'язку</t>
  </si>
  <si>
    <t>0443</t>
  </si>
  <si>
    <t>Програма соціальної підтримки сімей, дітей та молоді на 2018 - 2020 роки</t>
  </si>
  <si>
    <t>Програма  "Милосердя" на 2018 - 2020 роки</t>
  </si>
  <si>
    <t>Програма соціальної підтримки малозахищених верств населення "Турбота"у м.Чорткові на 2018-2020  роки</t>
  </si>
  <si>
    <t>Програма підтримки розвитку місцевого самоврядування та депутатської діяльності міста Чорткова на 2018-2020 роки</t>
  </si>
  <si>
    <t>0113121</t>
  </si>
  <si>
    <t>3121</t>
  </si>
  <si>
    <t>Утримання та заберзпечення діяльності центрів соціальних служб для сім'ї, дітей та молоді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</si>
  <si>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</si>
  <si>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</si>
  <si>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</si>
  <si>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0117350</t>
  </si>
  <si>
    <t>7350</t>
  </si>
  <si>
    <t>Розробленян схем планування та забудови територій (містобудівної документації)</t>
  </si>
  <si>
    <t>0118110</t>
  </si>
  <si>
    <t>8110</t>
  </si>
  <si>
    <t>0118220</t>
  </si>
  <si>
    <t>8220</t>
  </si>
  <si>
    <t>0117640</t>
  </si>
  <si>
    <t>7640</t>
  </si>
  <si>
    <t>0470</t>
  </si>
  <si>
    <t xml:space="preserve">Заходи з енергозбереження </t>
  </si>
  <si>
    <t>0117530</t>
  </si>
  <si>
    <t>7530</t>
  </si>
  <si>
    <t>0460</t>
  </si>
  <si>
    <t>Інші заходи у сфері зв'язку, телекомунікації та інформатики</t>
  </si>
  <si>
    <t>0117693</t>
  </si>
  <si>
    <t>7693</t>
  </si>
  <si>
    <t>0490</t>
  </si>
  <si>
    <t>Інші заходи пов'язані з економічною діяльністю</t>
  </si>
  <si>
    <t>1050</t>
  </si>
  <si>
    <t>Організація та проведення громадських робіт</t>
  </si>
  <si>
    <t>0600000</t>
  </si>
  <si>
    <t>0610000</t>
  </si>
  <si>
    <t>0615011</t>
  </si>
  <si>
    <t>0900000</t>
  </si>
  <si>
    <t>0910000</t>
  </si>
  <si>
    <t>3032</t>
  </si>
  <si>
    <t>3033</t>
  </si>
  <si>
    <t>0800000</t>
  </si>
  <si>
    <t>0810000</t>
  </si>
  <si>
    <t>0813032</t>
  </si>
  <si>
    <t>0813033</t>
  </si>
  <si>
    <t>0813104</t>
  </si>
  <si>
    <t>0813160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</si>
  <si>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</si>
  <si>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</si>
  <si>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0913112</t>
  </si>
  <si>
    <t>3700000</t>
  </si>
  <si>
    <t>3710000</t>
  </si>
  <si>
    <t>3719770</t>
  </si>
  <si>
    <t>9770</t>
  </si>
  <si>
    <t>Інші субвенції з місцевого бюджету</t>
  </si>
  <si>
    <t>0110180</t>
  </si>
  <si>
    <t>0133</t>
  </si>
  <si>
    <t>Інша діяльність у сфері державного управління</t>
  </si>
  <si>
    <t>0117130</t>
  </si>
  <si>
    <t>7130</t>
  </si>
  <si>
    <t>0421</t>
  </si>
  <si>
    <t>Здійснення заходів із землеустрою</t>
  </si>
  <si>
    <t>2152</t>
  </si>
  <si>
    <t>Інші програми та заходи у сфері охорони здоров'я</t>
  </si>
  <si>
    <t>0113242</t>
  </si>
  <si>
    <t>3242</t>
  </si>
  <si>
    <t xml:space="preserve">Інші заходи у сфері соціального захисту і соціального забезпечення </t>
  </si>
  <si>
    <t>0611162</t>
  </si>
  <si>
    <t>1162</t>
  </si>
  <si>
    <t>Інші програми та заходи у сфері освіти</t>
  </si>
  <si>
    <t>0813180</t>
  </si>
  <si>
    <t>3180</t>
  </si>
  <si>
    <t>0813210</t>
  </si>
  <si>
    <t>3210</t>
  </si>
  <si>
    <t>0813242</t>
  </si>
  <si>
    <t>1014082</t>
  </si>
  <si>
    <t>4082</t>
  </si>
  <si>
    <t>Інші заходи в галузі культури і мистецтва</t>
  </si>
  <si>
    <t>0113210</t>
  </si>
  <si>
    <t>Організація благоустрою населених пуктів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</si>
  <si>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</si>
  <si>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</si>
  <si>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0611020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</si>
  <si>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</si>
  <si>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</si>
  <si>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Програма розвитку культури в місті Чорткові на 2018-2020 роки</t>
  </si>
  <si>
    <t>Програма підтримки обдарованих дітей міста Чорткова на 2016-2020 роки</t>
  </si>
  <si>
    <t>Програма розвитку інвестиційного клімату в місті Чортків на 2017 - 2021 роки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</si>
  <si>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</si>
  <si>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</si>
  <si>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</si>
  <si>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</si>
  <si>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</si>
  <si>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</si>
  <si>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</si>
  <si>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</si>
  <si>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Програма організації громадських робіт для тимчасової зайнятості населення у м. Чорткові на 2018-2020 роки</t>
  </si>
  <si>
    <t>Програма "Картка Чортківчанина" на 2018-2020 роки</t>
  </si>
  <si>
    <t>Програма "Безпечне місто" на 2019-2022 роки</t>
  </si>
  <si>
    <t>Програма поводження з твердими побутовими відходами на території міста Чорткова на 2018-2020 роки</t>
  </si>
  <si>
    <t>0116090</t>
  </si>
  <si>
    <t>6090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</si>
  <si>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</si>
  <si>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</si>
  <si>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Програма "Чортків- Smart City" на 2019-2022 роки</t>
  </si>
  <si>
    <t>Програма ведення та створення технічного комплексу геоінформаційної системи та геопорталу містобудівного кадастру м. Чортків на 2019-2021 роки</t>
  </si>
  <si>
    <t xml:space="preserve">Програма енергозбереження та енергоефективності м. Чорткова на 2018-2020 роки 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</si>
  <si>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</si>
  <si>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Програма охорони довкілля, раціонального використання природних ресурсів та забезпечення екологічної безпеки м.Чорткова на 2018-2020 роки</t>
  </si>
  <si>
    <t>0118330</t>
  </si>
  <si>
    <t>8330</t>
  </si>
  <si>
    <t>Програма розвитку фізичної культури і спорту в місті Чорткові на 2019-2021 роки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</si>
  <si>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</si>
  <si>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</si>
  <si>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Програма підтримки осіб у м.Чорткові, які страждають на рідкісні захворювання на 2018-2020 роки</t>
  </si>
  <si>
    <t>Програма забезпечення житлом дітей-сиріт та дітей, позбавлених батьківського піклування, та осіб з їх числа на 2019-2021 роки</t>
  </si>
  <si>
    <t>Програма подолання дитячої безпритульності і бездоглядності на 2019-2021 роки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</si>
  <si>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</si>
  <si>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</si>
  <si>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</si>
  <si>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</si>
  <si>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Програма підтримки і розвитку діяльності Чортківської районної організації Товариства Червоного Хреста "Турбота і милосердя" на  2019-2020 роки</t>
  </si>
  <si>
    <t>Програма сприяння оборонній і мобілізаційній готовності м.Чорткова на 2019-2021 роки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</si>
  <si>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</si>
  <si>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Програма регулювання чисельності безпритульних тварин у м.Чортків на 2018-2020 роки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</si>
  <si>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</si>
  <si>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</si>
  <si>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0117610</t>
  </si>
  <si>
    <t>7610</t>
  </si>
  <si>
    <t>0411</t>
  </si>
  <si>
    <t>Програма організації відпрацювання порушниками адміністративного стягнення у вигляді виконання суспільно корисних робіт на території міста Чорткова на 2019-2021 роки</t>
  </si>
  <si>
    <t>1014081</t>
  </si>
  <si>
    <t>4081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</si>
  <si>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</si>
  <si>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</si>
  <si>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м. Чортків</t>
  </si>
  <si>
    <t>Служба у справах дітей Чортківської міської ради</t>
  </si>
  <si>
    <t>Управління культури, релігії та туризму Чортківської міської ради</t>
  </si>
  <si>
    <t>Програма розвитку паліативної та хоспісної допомоги в м. Чорткові на 2019-2021 роки</t>
  </si>
  <si>
    <t>Рішення сесії від 12.12.2017   № 908</t>
  </si>
  <si>
    <t>Рішення сесії від 11.12.2018   № 1296</t>
  </si>
  <si>
    <t>Рішення сесії від 07.11.2018    № 1235</t>
  </si>
  <si>
    <t>Рішення сесії від 12.12.2017   № 888</t>
  </si>
  <si>
    <t>Рішення сесії від 12.12.2017    № 883</t>
  </si>
  <si>
    <t>Рішення сесії від 12.12.2018   № 1285</t>
  </si>
  <si>
    <t>Рішення сесії від 11.12.2018   № 1279</t>
  </si>
  <si>
    <t>Рішення сесії від 23.12.2016   № 450</t>
  </si>
  <si>
    <t>Рішення сесії від 12.05.2017   № 629</t>
  </si>
  <si>
    <t>Рішення сесії від 11.12.2018   № 1275</t>
  </si>
  <si>
    <t>Рішення сесії від 11.12.2018   № 1278</t>
  </si>
  <si>
    <t>Рішення сесії від 26.09.2018   № 1218</t>
  </si>
  <si>
    <t>Рішення сесії від 12.12.2017   № 874</t>
  </si>
  <si>
    <t>Рішення сесії від 06.04.2017   № 585</t>
  </si>
  <si>
    <t>Рішення сесії від 21.12.2018   № 1326</t>
  </si>
  <si>
    <t>Рішення сесії від 13.10.2016   № 348</t>
  </si>
  <si>
    <t>Рішення сесії від 21.12.2018   № 1331</t>
  </si>
  <si>
    <t>Рішення сесії від 12.12.2017   № 887</t>
  </si>
  <si>
    <t>Рішення сесії від 12.12.2017   № 884</t>
  </si>
  <si>
    <t>Рішення сесії від 07.11.2018   № 1233</t>
  </si>
  <si>
    <t>Рішення сесії від 07.11.2018   № 1232</t>
  </si>
  <si>
    <t>Рішення сесії від 21.12.2018   № 1332</t>
  </si>
  <si>
    <t>Рішення сесії від 09.06.2017   № 663</t>
  </si>
  <si>
    <t>до рішення  міської ради</t>
  </si>
  <si>
    <t xml:space="preserve">Додаток 6
</t>
  </si>
  <si>
    <t>"Про міський бюджет  на 2020 рік"</t>
  </si>
  <si>
    <t>Прорама розвитку системи оповіщення та інформатизації цивільного захисту м.Чорткова 2019 - 2022 роки</t>
  </si>
  <si>
    <t>Рішення сесії від 21.12.2017   № 1327</t>
  </si>
  <si>
    <t>Рішення сесії від 12.12.2017   № 897             зі змінами</t>
  </si>
  <si>
    <t>Рішення сесії від 02.02.2018   № 965             зі змінами</t>
  </si>
  <si>
    <t>Рішення сесії від 12.12.2017   № 898                  зі змінами</t>
  </si>
  <si>
    <t>Рішення сесії від 21.06.2018   № 1109           зі змінами</t>
  </si>
  <si>
    <t>Рішення сесії від 12.12.2017   № 902              зі змінами</t>
  </si>
  <si>
    <t>Рішення сесії від 23.12.2016   № 471              зі змінами</t>
  </si>
  <si>
    <t>Рішення сесії від 19.02.2016   № 115           зі змінами</t>
  </si>
  <si>
    <t>Рішення сесії від 12.12.2017   № 886           зі змінами</t>
  </si>
  <si>
    <t>Рішення сесії від 12.12.2017   № 885           зі змінами</t>
  </si>
  <si>
    <t>Рішення сесії від 12.12.2017    № 886            зі змінами</t>
  </si>
  <si>
    <t>Рішення сесії від 24.05.2018   № 1067         зі змінами</t>
  </si>
  <si>
    <t>Програма розвитку велоінфраструктури міста Чоркова на 2016-2020 роки</t>
  </si>
  <si>
    <t>Рішення сесії від 05.01.2016   № 60</t>
  </si>
  <si>
    <t xml:space="preserve">Рішення сесії від    № </t>
  </si>
  <si>
    <t xml:space="preserve">Програма підтримки осіб, які брали участь в антитерористичній операції, членів їх сімей та сімей загиблих під час проведення антитерористичної операції </t>
  </si>
  <si>
    <t xml:space="preserve">Програма забезпечення розроблення (оновлення) містобудівної документації в місті Чорткові </t>
  </si>
  <si>
    <t xml:space="preserve">Програма регулювання та розвитку земельних відносин на території міста </t>
  </si>
  <si>
    <t xml:space="preserve">Рішення сесії від    №          </t>
  </si>
  <si>
    <t xml:space="preserve">Програма надання адресної грошової допомоги громадянам м. Чорткова </t>
  </si>
  <si>
    <t>Рішення сесії від   №</t>
  </si>
  <si>
    <t xml:space="preserve">Програма підтримки та розвитку дітей з інвалідністю та дітей соціально незахищених категорій м.Чорткова </t>
  </si>
  <si>
    <t xml:space="preserve">Програма підтримки благодійної служби милосердя "Карітас" в м. Чорткові </t>
  </si>
  <si>
    <t>Рішення сесії від  №</t>
  </si>
  <si>
    <t xml:space="preserve">Рішення сесії від             .02.2019  </t>
  </si>
  <si>
    <t>1014030</t>
  </si>
  <si>
    <t>Програма поповнення бібліотечних фондів на 2019 рік</t>
  </si>
  <si>
    <t>4030</t>
  </si>
  <si>
    <t>0824</t>
  </si>
  <si>
    <t>Забезпечення діяльності бібліотек</t>
  </si>
  <si>
    <t>Рішення сесії від 28.02.2018   № 1385</t>
  </si>
  <si>
    <t>Програма про Молодіжну раду при Чортківській міській раді</t>
  </si>
  <si>
    <t>0812152</t>
  </si>
  <si>
    <t>Програма пільгового медикаментозного забезпечення окремих груп населення</t>
  </si>
  <si>
    <t xml:space="preserve">Рішення сесії від    №         </t>
  </si>
  <si>
    <t xml:space="preserve">Розподіл витрат місцевого бюджету на реалізацію місцевих /регіональних програм у 2020 році
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</si>
</sst>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b/>
      <i/>
      <sz val="14"/>
      <color indexed="8"/>
      <name val="Times New Roman"/>
      <family val="1"/>
    </font>
    <font>
      <sz val="12"/>
      <color indexed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0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0" applyNumberFormat="1" applyFont="1" applyFill="1" applyBorder="1" applyAlignment="1">
      <alignment horizontal="left" vertical="center" wrapText="1"/>
    </xf>
    <xf numFmtId="184" fontId="40" fillId="0" borderId="12" xfId="0" applyNumberFormat="1" applyFont="1" applyFill="1" applyBorder="1" applyAlignment="1">
      <alignment horizontal="left" vertical="center" wrapText="1"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2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4" fillId="0" borderId="12" xfId="105" applyFont="1" applyFill="1" applyBorder="1" applyAlignment="1">
      <alignment horizontal="left" vertical="center" wrapText="1"/>
      <protection/>
    </xf>
    <xf numFmtId="14" fontId="40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0" applyNumberFormat="1" applyFont="1" applyFill="1" applyBorder="1" applyAlignment="1">
      <alignment horizontal="center" vertical="center" wrapText="1"/>
    </xf>
    <xf numFmtId="3" fontId="43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Border="1" applyAlignment="1">
      <alignment horizontal="center" vertical="center" wrapText="1"/>
      <protection/>
    </xf>
    <xf numFmtId="49" fontId="29" fillId="0" borderId="15" xfId="0" applyNumberFormat="1" applyFont="1" applyBorder="1" applyAlignment="1">
      <alignment horizontal="center" vertical="center" wrapText="1"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0" fontId="29" fillId="0" borderId="15" xfId="0" applyFont="1" applyFill="1" applyBorder="1" applyAlignment="1">
      <alignment vertical="center" wrapText="1"/>
    </xf>
    <xf numFmtId="2" fontId="29" fillId="0" borderId="12" xfId="0" applyNumberFormat="1" applyFont="1" applyBorder="1" applyAlignment="1" quotePrefix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29" fillId="0" borderId="12" xfId="0" applyNumberFormat="1" applyFont="1" applyFill="1" applyBorder="1" applyAlignment="1" applyProtection="1">
      <alignment horizontal="left" vertical="center" wrapText="1"/>
      <protection/>
    </xf>
    <xf numFmtId="14" fontId="29" fillId="0" borderId="12" xfId="0" applyNumberFormat="1" applyFont="1" applyFill="1" applyBorder="1" applyAlignment="1" applyProtection="1">
      <alignment horizontal="center" vertical="center" wrapText="1"/>
      <protection/>
    </xf>
    <xf numFmtId="14" fontId="39" fillId="0" borderId="15" xfId="95" applyNumberFormat="1" applyFont="1" applyFill="1" applyBorder="1" applyAlignment="1">
      <alignment horizontal="center" vertical="center" wrapText="1"/>
      <protection/>
    </xf>
    <xf numFmtId="184" fontId="43" fillId="0" borderId="0" xfId="0" applyNumberFormat="1" applyFont="1" applyBorder="1" applyAlignment="1">
      <alignment wrapText="1"/>
    </xf>
    <xf numFmtId="3" fontId="42" fillId="0" borderId="0" xfId="95" applyNumberFormat="1" applyFont="1" applyBorder="1" applyAlignment="1">
      <alignment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14" fontId="29" fillId="27" borderId="12" xfId="95" applyNumberFormat="1" applyFont="1" applyFill="1" applyBorder="1" applyAlignment="1">
      <alignment horizontal="center" vertical="center" wrapText="1"/>
      <protection/>
    </xf>
    <xf numFmtId="184" fontId="29" fillId="27" borderId="12" xfId="95" applyNumberFormat="1" applyFont="1" applyFill="1" applyBorder="1" applyAlignment="1">
      <alignment horizontal="left" vertical="center" wrapText="1"/>
      <protection/>
    </xf>
    <xf numFmtId="49" fontId="29" fillId="27" borderId="12" xfId="0" applyNumberFormat="1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vertical="center" wrapText="1"/>
    </xf>
    <xf numFmtId="2" fontId="20" fillId="0" borderId="12" xfId="0" applyNumberFormat="1" applyFont="1" applyFill="1" applyBorder="1" applyAlignment="1" quotePrefix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vertical="center" wrapText="1"/>
    </xf>
    <xf numFmtId="184" fontId="46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 applyProtection="1">
      <alignment/>
      <protection/>
    </xf>
    <xf numFmtId="184" fontId="39" fillId="0" borderId="12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2" fillId="0" borderId="18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9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Zeros="0" tabSelected="1" zoomScale="85" zoomScaleNormal="85" zoomScaleSheetLayoutView="75" zoomScalePageLayoutView="0" workbookViewId="0" topLeftCell="A69">
      <selection activeCell="C53" sqref="C53:F53"/>
    </sheetView>
  </sheetViews>
  <sheetFormatPr defaultColWidth="9.16015625" defaultRowHeight="12.75"/>
  <cols>
    <col min="1" max="1" width="4.66015625" style="3" customWidth="1"/>
    <col min="2" max="2" width="16.5" style="8" hidden="1" customWidth="1"/>
    <col min="3" max="3" width="11.16015625" style="8" customWidth="1"/>
    <col min="4" max="4" width="15.16015625" style="8" customWidth="1"/>
    <col min="5" max="5" width="16" style="8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15.75">
      <c r="C1" s="89" t="s">
        <v>176</v>
      </c>
      <c r="J1" s="112" t="s">
        <v>204</v>
      </c>
      <c r="K1" s="112"/>
      <c r="L1" s="112"/>
    </row>
    <row r="2" spans="3:12" ht="15.75">
      <c r="C2" s="89"/>
      <c r="J2" s="112" t="s">
        <v>203</v>
      </c>
      <c r="K2" s="112"/>
      <c r="L2" s="112"/>
    </row>
    <row r="3" spans="3:12" ht="15.75">
      <c r="C3" s="89"/>
      <c r="J3" s="112" t="s">
        <v>205</v>
      </c>
      <c r="K3" s="112"/>
      <c r="L3" s="112"/>
    </row>
    <row r="4" spans="3:12" ht="15.75">
      <c r="C4" s="89"/>
      <c r="J4" s="112"/>
      <c r="K4" s="112"/>
      <c r="L4" s="112"/>
    </row>
    <row r="5" spans="3:12" ht="15.75">
      <c r="C5" s="89"/>
      <c r="J5" s="112"/>
      <c r="K5" s="112"/>
      <c r="L5" s="112"/>
    </row>
    <row r="6" spans="1:12" ht="32.25" customHeight="1">
      <c r="A6" s="1"/>
      <c r="B6" s="121" t="s">
        <v>242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2:12" ht="12.75" customHeight="1">
      <c r="B7" s="9"/>
      <c r="C7" s="39"/>
      <c r="D7" s="39"/>
      <c r="E7" s="39"/>
      <c r="F7" s="11"/>
      <c r="G7" s="11"/>
      <c r="H7" s="11"/>
      <c r="I7" s="11"/>
      <c r="J7" s="11"/>
      <c r="K7" s="12"/>
      <c r="L7" s="41" t="s">
        <v>28</v>
      </c>
    </row>
    <row r="8" spans="1:12" ht="33.75" customHeight="1">
      <c r="A8" s="10"/>
      <c r="B8" s="13" t="s">
        <v>2</v>
      </c>
      <c r="C8" s="113" t="s">
        <v>129</v>
      </c>
      <c r="D8" s="113" t="s">
        <v>130</v>
      </c>
      <c r="E8" s="125" t="s">
        <v>131</v>
      </c>
      <c r="F8" s="125" t="s">
        <v>132</v>
      </c>
      <c r="G8" s="115" t="s">
        <v>133</v>
      </c>
      <c r="H8" s="115" t="s">
        <v>134</v>
      </c>
      <c r="I8" s="115" t="s">
        <v>135</v>
      </c>
      <c r="J8" s="119" t="s">
        <v>0</v>
      </c>
      <c r="K8" s="123" t="s">
        <v>1</v>
      </c>
      <c r="L8" s="124"/>
    </row>
    <row r="9" spans="1:12" ht="114" customHeight="1">
      <c r="A9" s="10"/>
      <c r="B9" s="13"/>
      <c r="C9" s="114"/>
      <c r="D9" s="114"/>
      <c r="E9" s="126"/>
      <c r="F9" s="126"/>
      <c r="G9" s="116"/>
      <c r="H9" s="116"/>
      <c r="I9" s="116"/>
      <c r="J9" s="120"/>
      <c r="K9" s="6" t="s">
        <v>135</v>
      </c>
      <c r="L9" s="6" t="s">
        <v>136</v>
      </c>
    </row>
    <row r="10" spans="1:12" ht="18" customHeight="1">
      <c r="A10" s="10"/>
      <c r="B10" s="13"/>
      <c r="C10" s="38">
        <v>1</v>
      </c>
      <c r="D10" s="59">
        <v>2</v>
      </c>
      <c r="E10" s="60">
        <v>3</v>
      </c>
      <c r="F10" s="61">
        <v>4</v>
      </c>
      <c r="G10" s="62">
        <v>5</v>
      </c>
      <c r="H10" s="62">
        <v>6</v>
      </c>
      <c r="I10" s="62">
        <v>7</v>
      </c>
      <c r="J10" s="63">
        <v>8</v>
      </c>
      <c r="K10" s="20">
        <v>9</v>
      </c>
      <c r="L10" s="20">
        <v>10</v>
      </c>
    </row>
    <row r="11" spans="1:12" s="25" customFormat="1" ht="18.75">
      <c r="A11" s="22"/>
      <c r="B11" s="23"/>
      <c r="C11" s="18" t="s">
        <v>35</v>
      </c>
      <c r="D11" s="23"/>
      <c r="E11" s="23"/>
      <c r="F11" s="47" t="s">
        <v>3</v>
      </c>
      <c r="G11" s="24"/>
      <c r="H11" s="69"/>
      <c r="I11" s="86">
        <f>I12</f>
        <v>5021200</v>
      </c>
      <c r="J11" s="82">
        <f>J12</f>
        <v>3731200</v>
      </c>
      <c r="K11" s="82">
        <f>K12</f>
        <v>1290000</v>
      </c>
      <c r="L11" s="82">
        <f>L12</f>
        <v>1290000</v>
      </c>
    </row>
    <row r="12" spans="1:12" s="25" customFormat="1" ht="18.75">
      <c r="A12" s="22"/>
      <c r="B12" s="23"/>
      <c r="C12" s="18" t="s">
        <v>26</v>
      </c>
      <c r="D12" s="23"/>
      <c r="E12" s="23"/>
      <c r="F12" s="47" t="s">
        <v>3</v>
      </c>
      <c r="G12" s="24"/>
      <c r="H12" s="69"/>
      <c r="I12" s="86">
        <f>I13+I17+I18+I20+I21+I22+I23+I24+I25+I26+I27+I28+I29+I30+I31+I33+I34+I35+I36+I37+I38+I39+I40</f>
        <v>5021200</v>
      </c>
      <c r="J12" s="86">
        <f>J13+J17+J18+J20+J21+J22+J23+J24+J25+J26+J27+J28+J29+J30+J31+J33+J34+J35+J36+J37+J38+J39+J40</f>
        <v>3731200</v>
      </c>
      <c r="K12" s="82">
        <f>SUM(K13:K40)</f>
        <v>1290000</v>
      </c>
      <c r="L12" s="82">
        <f>SUM(L13:L40)</f>
        <v>1290000</v>
      </c>
    </row>
    <row r="13" spans="1:12" s="25" customFormat="1" ht="63">
      <c r="A13" s="22"/>
      <c r="B13" s="23"/>
      <c r="C13" s="55" t="s">
        <v>96</v>
      </c>
      <c r="D13" s="87" t="s">
        <v>24</v>
      </c>
      <c r="E13" s="87" t="s">
        <v>97</v>
      </c>
      <c r="F13" s="54" t="s">
        <v>98</v>
      </c>
      <c r="G13" s="53" t="s">
        <v>47</v>
      </c>
      <c r="H13" s="71" t="s">
        <v>180</v>
      </c>
      <c r="I13" s="75">
        <f>J13+K13</f>
        <v>100000</v>
      </c>
      <c r="J13" s="75">
        <v>100000</v>
      </c>
      <c r="K13" s="76">
        <f>L13</f>
        <v>0</v>
      </c>
      <c r="L13" s="76"/>
    </row>
    <row r="14" spans="1:12" s="25" customFormat="1" ht="79.5" customHeight="1" hidden="1">
      <c r="A14" s="22"/>
      <c r="B14" s="23"/>
      <c r="K14" s="76"/>
      <c r="L14" s="76"/>
    </row>
    <row r="15" spans="1:12" s="25" customFormat="1" ht="67.5" customHeight="1" hidden="1">
      <c r="A15" s="22"/>
      <c r="B15" s="23"/>
      <c r="K15" s="76"/>
      <c r="L15" s="76"/>
    </row>
    <row r="16" spans="1:12" s="25" customFormat="1" ht="18.75" hidden="1">
      <c r="A16" s="22"/>
      <c r="B16" s="23"/>
      <c r="K16" s="76"/>
      <c r="L16" s="76"/>
    </row>
    <row r="17" spans="1:12" s="28" customFormat="1" ht="68.25" customHeight="1">
      <c r="A17" s="26"/>
      <c r="B17" s="27"/>
      <c r="C17" s="55" t="s">
        <v>48</v>
      </c>
      <c r="D17" s="55" t="s">
        <v>49</v>
      </c>
      <c r="E17" s="55" t="s">
        <v>5</v>
      </c>
      <c r="F17" s="90" t="s">
        <v>50</v>
      </c>
      <c r="G17" s="49" t="s">
        <v>44</v>
      </c>
      <c r="H17" s="70" t="s">
        <v>183</v>
      </c>
      <c r="I17" s="75">
        <f aca="true" t="shared" si="0" ref="I17:I72">J17+K17</f>
        <v>100000</v>
      </c>
      <c r="J17" s="76">
        <v>100000</v>
      </c>
      <c r="K17" s="76"/>
      <c r="L17" s="76"/>
    </row>
    <row r="18" spans="1:12" s="28" customFormat="1" ht="65.25" customHeight="1">
      <c r="A18" s="26"/>
      <c r="B18" s="27"/>
      <c r="C18" s="55" t="s">
        <v>48</v>
      </c>
      <c r="D18" s="55" t="s">
        <v>49</v>
      </c>
      <c r="E18" s="55" t="s">
        <v>5</v>
      </c>
      <c r="F18" s="90" t="s">
        <v>50</v>
      </c>
      <c r="G18" s="49" t="s">
        <v>238</v>
      </c>
      <c r="H18" s="70" t="s">
        <v>207</v>
      </c>
      <c r="I18" s="75">
        <f t="shared" si="0"/>
        <v>50000</v>
      </c>
      <c r="J18" s="76">
        <v>50000</v>
      </c>
      <c r="K18" s="76"/>
      <c r="L18" s="76"/>
    </row>
    <row r="19" spans="1:2" s="28" customFormat="1" ht="88.5" customHeight="1" hidden="1">
      <c r="A19" s="26"/>
      <c r="B19" s="27"/>
    </row>
    <row r="20" spans="1:12" s="28" customFormat="1" ht="78.75">
      <c r="A20" s="26"/>
      <c r="B20" s="27"/>
      <c r="C20" s="50" t="s">
        <v>119</v>
      </c>
      <c r="D20" s="50" t="s">
        <v>114</v>
      </c>
      <c r="E20" s="50" t="s">
        <v>73</v>
      </c>
      <c r="F20" s="58" t="s">
        <v>74</v>
      </c>
      <c r="G20" s="53" t="s">
        <v>171</v>
      </c>
      <c r="H20" s="71" t="s">
        <v>185</v>
      </c>
      <c r="I20" s="75">
        <f t="shared" si="0"/>
        <v>50000</v>
      </c>
      <c r="J20" s="78">
        <v>50000</v>
      </c>
      <c r="K20" s="78"/>
      <c r="L20" s="78"/>
    </row>
    <row r="21" spans="1:12" s="30" customFormat="1" ht="85.5" customHeight="1">
      <c r="A21" s="29"/>
      <c r="B21" s="27"/>
      <c r="C21" s="50" t="s">
        <v>105</v>
      </c>
      <c r="D21" s="50" t="s">
        <v>106</v>
      </c>
      <c r="E21" s="50" t="s">
        <v>4</v>
      </c>
      <c r="F21" s="58" t="s">
        <v>107</v>
      </c>
      <c r="G21" s="108" t="s">
        <v>226</v>
      </c>
      <c r="H21" s="70" t="s">
        <v>227</v>
      </c>
      <c r="I21" s="75">
        <f t="shared" si="0"/>
        <v>800000</v>
      </c>
      <c r="J21" s="76">
        <v>800000</v>
      </c>
      <c r="K21" s="76"/>
      <c r="L21" s="76"/>
    </row>
    <row r="22" spans="1:12" s="30" customFormat="1" ht="83.25" customHeight="1">
      <c r="A22" s="29"/>
      <c r="B22" s="27"/>
      <c r="C22" s="50" t="s">
        <v>105</v>
      </c>
      <c r="D22" s="50" t="s">
        <v>106</v>
      </c>
      <c r="E22" s="50" t="s">
        <v>4</v>
      </c>
      <c r="F22" s="58" t="s">
        <v>107</v>
      </c>
      <c r="G22" s="57" t="s">
        <v>138</v>
      </c>
      <c r="H22" s="73" t="s">
        <v>208</v>
      </c>
      <c r="I22" s="75">
        <f t="shared" si="0"/>
        <v>100000</v>
      </c>
      <c r="J22" s="76">
        <v>100000</v>
      </c>
      <c r="K22" s="76"/>
      <c r="L22" s="76"/>
    </row>
    <row r="23" spans="1:12" s="30" customFormat="1" ht="78.75">
      <c r="A23" s="29"/>
      <c r="B23" s="31"/>
      <c r="C23" s="50" t="s">
        <v>51</v>
      </c>
      <c r="D23" s="50" t="s">
        <v>52</v>
      </c>
      <c r="E23" s="50" t="s">
        <v>25</v>
      </c>
      <c r="F23" s="91" t="s">
        <v>53</v>
      </c>
      <c r="G23" s="52" t="s">
        <v>164</v>
      </c>
      <c r="H23" s="72" t="s">
        <v>209</v>
      </c>
      <c r="I23" s="75">
        <f t="shared" si="0"/>
        <v>1500000</v>
      </c>
      <c r="J23" s="76">
        <v>1500000</v>
      </c>
      <c r="K23" s="76"/>
      <c r="L23" s="76"/>
    </row>
    <row r="24" spans="1:12" s="30" customFormat="1" ht="81.75" customHeight="1">
      <c r="A24" s="29"/>
      <c r="B24" s="31"/>
      <c r="C24" s="50" t="s">
        <v>38</v>
      </c>
      <c r="D24" s="50" t="s">
        <v>39</v>
      </c>
      <c r="E24" s="50" t="s">
        <v>25</v>
      </c>
      <c r="F24" s="58" t="s">
        <v>120</v>
      </c>
      <c r="G24" s="56" t="s">
        <v>165</v>
      </c>
      <c r="H24" s="72" t="s">
        <v>210</v>
      </c>
      <c r="I24" s="75">
        <f t="shared" si="0"/>
        <v>100000</v>
      </c>
      <c r="J24" s="76">
        <v>100000</v>
      </c>
      <c r="K24" s="76"/>
      <c r="L24" s="76"/>
    </row>
    <row r="25" spans="1:12" s="30" customFormat="1" ht="68.25" customHeight="1">
      <c r="A25" s="29"/>
      <c r="B25" s="31"/>
      <c r="C25" s="50" t="s">
        <v>38</v>
      </c>
      <c r="D25" s="50" t="s">
        <v>39</v>
      </c>
      <c r="E25" s="50" t="s">
        <v>25</v>
      </c>
      <c r="F25" s="58" t="s">
        <v>120</v>
      </c>
      <c r="G25" s="56" t="s">
        <v>139</v>
      </c>
      <c r="H25" s="72" t="s">
        <v>186</v>
      </c>
      <c r="I25" s="75">
        <f t="shared" si="0"/>
        <v>150000</v>
      </c>
      <c r="J25" s="76">
        <v>100000</v>
      </c>
      <c r="K25" s="76">
        <f>L25</f>
        <v>50000</v>
      </c>
      <c r="L25" s="76">
        <v>50000</v>
      </c>
    </row>
    <row r="26" spans="1:12" s="30" customFormat="1" ht="68.25" customHeight="1">
      <c r="A26" s="29"/>
      <c r="B26" s="31"/>
      <c r="C26" s="50" t="s">
        <v>38</v>
      </c>
      <c r="D26" s="50" t="s">
        <v>39</v>
      </c>
      <c r="E26" s="50" t="s">
        <v>25</v>
      </c>
      <c r="F26" s="58" t="s">
        <v>120</v>
      </c>
      <c r="G26" s="56" t="s">
        <v>41</v>
      </c>
      <c r="H26" s="72" t="s">
        <v>187</v>
      </c>
      <c r="I26" s="75">
        <f t="shared" si="0"/>
        <v>121200</v>
      </c>
      <c r="J26" s="84">
        <v>121200</v>
      </c>
      <c r="K26" s="76">
        <f>L26</f>
        <v>0</v>
      </c>
      <c r="L26" s="76"/>
    </row>
    <row r="27" spans="1:12" s="30" customFormat="1" ht="84" customHeight="1">
      <c r="A27" s="29"/>
      <c r="B27" s="31"/>
      <c r="C27" s="50" t="s">
        <v>38</v>
      </c>
      <c r="D27" s="50" t="s">
        <v>39</v>
      </c>
      <c r="E27" s="50" t="s">
        <v>25</v>
      </c>
      <c r="F27" s="58" t="s">
        <v>120</v>
      </c>
      <c r="G27" s="57" t="s">
        <v>140</v>
      </c>
      <c r="H27" s="72" t="s">
        <v>211</v>
      </c>
      <c r="I27" s="75">
        <f t="shared" si="0"/>
        <v>150000</v>
      </c>
      <c r="J27" s="76">
        <v>150000</v>
      </c>
      <c r="K27" s="76"/>
      <c r="L27" s="76"/>
    </row>
    <row r="28" spans="1:12" s="30" customFormat="1" ht="69.75" customHeight="1">
      <c r="A28" s="29"/>
      <c r="B28" s="31"/>
      <c r="C28" s="50" t="s">
        <v>38</v>
      </c>
      <c r="D28" s="50" t="s">
        <v>39</v>
      </c>
      <c r="E28" s="50" t="s">
        <v>25</v>
      </c>
      <c r="F28" s="58" t="s">
        <v>120</v>
      </c>
      <c r="G28" s="57" t="s">
        <v>219</v>
      </c>
      <c r="H28" s="72" t="s">
        <v>220</v>
      </c>
      <c r="I28" s="75">
        <f t="shared" si="0"/>
        <v>20000</v>
      </c>
      <c r="J28" s="76">
        <v>20000</v>
      </c>
      <c r="K28" s="76"/>
      <c r="L28" s="76"/>
    </row>
    <row r="29" spans="1:13" s="30" customFormat="1" ht="68.25" customHeight="1">
      <c r="A29" s="29"/>
      <c r="B29" s="31"/>
      <c r="C29" s="50" t="s">
        <v>141</v>
      </c>
      <c r="D29" s="50" t="s">
        <v>142</v>
      </c>
      <c r="E29" s="50" t="s">
        <v>40</v>
      </c>
      <c r="F29" s="90" t="s">
        <v>143</v>
      </c>
      <c r="G29" s="56" t="s">
        <v>144</v>
      </c>
      <c r="H29" s="72" t="s">
        <v>188</v>
      </c>
      <c r="I29" s="75">
        <f t="shared" si="0"/>
        <v>10000</v>
      </c>
      <c r="J29" s="76"/>
      <c r="K29" s="76">
        <f aca="true" t="shared" si="1" ref="K29:K34">L29</f>
        <v>10000</v>
      </c>
      <c r="L29" s="76">
        <v>10000</v>
      </c>
      <c r="M29" s="67"/>
    </row>
    <row r="30" spans="1:12" s="30" customFormat="1" ht="84.75" customHeight="1">
      <c r="A30" s="29"/>
      <c r="B30" s="31"/>
      <c r="C30" s="50" t="s">
        <v>99</v>
      </c>
      <c r="D30" s="50" t="s">
        <v>100</v>
      </c>
      <c r="E30" s="50" t="s">
        <v>101</v>
      </c>
      <c r="F30" s="92" t="s">
        <v>102</v>
      </c>
      <c r="G30" s="108" t="s">
        <v>224</v>
      </c>
      <c r="H30" s="70" t="s">
        <v>225</v>
      </c>
      <c r="I30" s="75">
        <f t="shared" si="0"/>
        <v>370000</v>
      </c>
      <c r="J30" s="76"/>
      <c r="K30" s="76">
        <f t="shared" si="1"/>
        <v>370000</v>
      </c>
      <c r="L30" s="76">
        <v>370000</v>
      </c>
    </row>
    <row r="31" spans="1:12" s="30" customFormat="1" ht="87.75" customHeight="1">
      <c r="A31" s="29"/>
      <c r="B31" s="31"/>
      <c r="C31" s="50" t="s">
        <v>54</v>
      </c>
      <c r="D31" s="50" t="s">
        <v>55</v>
      </c>
      <c r="E31" s="50" t="s">
        <v>43</v>
      </c>
      <c r="F31" s="58" t="s">
        <v>56</v>
      </c>
      <c r="G31" s="108" t="s">
        <v>223</v>
      </c>
      <c r="H31" s="70" t="s">
        <v>221</v>
      </c>
      <c r="I31" s="75">
        <f t="shared" si="0"/>
        <v>360000</v>
      </c>
      <c r="J31" s="76"/>
      <c r="K31" s="78">
        <f t="shared" si="1"/>
        <v>360000</v>
      </c>
      <c r="L31" s="76">
        <v>360000</v>
      </c>
    </row>
    <row r="32" spans="1:12" s="30" customFormat="1" ht="63" hidden="1">
      <c r="A32" s="29"/>
      <c r="B32" s="31"/>
      <c r="C32" s="102" t="s">
        <v>54</v>
      </c>
      <c r="D32" s="102" t="s">
        <v>55</v>
      </c>
      <c r="E32" s="102" t="s">
        <v>43</v>
      </c>
      <c r="F32" s="103" t="s">
        <v>56</v>
      </c>
      <c r="G32" s="101" t="s">
        <v>146</v>
      </c>
      <c r="H32" s="100" t="s">
        <v>189</v>
      </c>
      <c r="I32" s="75">
        <f t="shared" si="0"/>
        <v>0</v>
      </c>
      <c r="J32" s="76"/>
      <c r="K32" s="78">
        <f t="shared" si="1"/>
        <v>0</v>
      </c>
      <c r="L32" s="76">
        <f>200000-200000</f>
        <v>0</v>
      </c>
    </row>
    <row r="33" spans="1:12" s="30" customFormat="1" ht="72" customHeight="1">
      <c r="A33" s="29"/>
      <c r="B33" s="31"/>
      <c r="C33" s="50" t="s">
        <v>65</v>
      </c>
      <c r="D33" s="50" t="s">
        <v>66</v>
      </c>
      <c r="E33" s="50" t="s">
        <v>67</v>
      </c>
      <c r="F33" s="51" t="s">
        <v>68</v>
      </c>
      <c r="G33" s="93" t="s">
        <v>145</v>
      </c>
      <c r="H33" s="88" t="s">
        <v>190</v>
      </c>
      <c r="I33" s="75">
        <f t="shared" si="0"/>
        <v>300000</v>
      </c>
      <c r="J33" s="78">
        <v>200000</v>
      </c>
      <c r="K33" s="78">
        <f t="shared" si="1"/>
        <v>100000</v>
      </c>
      <c r="L33" s="76">
        <v>100000</v>
      </c>
    </row>
    <row r="34" spans="1:12" s="30" customFormat="1" ht="71.25" customHeight="1">
      <c r="A34" s="29"/>
      <c r="B34" s="31"/>
      <c r="C34" s="55" t="s">
        <v>168</v>
      </c>
      <c r="D34" s="55" t="s">
        <v>169</v>
      </c>
      <c r="E34" s="55" t="s">
        <v>170</v>
      </c>
      <c r="F34" s="58" t="s">
        <v>166</v>
      </c>
      <c r="G34" s="57" t="s">
        <v>167</v>
      </c>
      <c r="H34" s="88" t="s">
        <v>191</v>
      </c>
      <c r="I34" s="75">
        <f t="shared" si="0"/>
        <v>20000</v>
      </c>
      <c r="J34" s="78">
        <v>20000</v>
      </c>
      <c r="K34" s="78">
        <f t="shared" si="1"/>
        <v>0</v>
      </c>
      <c r="L34" s="76"/>
    </row>
    <row r="35" spans="1:12" s="30" customFormat="1" ht="74.25" customHeight="1">
      <c r="A35" s="29"/>
      <c r="B35" s="31"/>
      <c r="C35" s="50" t="s">
        <v>61</v>
      </c>
      <c r="D35" s="50" t="s">
        <v>62</v>
      </c>
      <c r="E35" s="50" t="s">
        <v>63</v>
      </c>
      <c r="F35" s="58" t="s">
        <v>64</v>
      </c>
      <c r="G35" s="57" t="s">
        <v>147</v>
      </c>
      <c r="H35" s="71" t="s">
        <v>192</v>
      </c>
      <c r="I35" s="75">
        <f t="shared" si="0"/>
        <v>100000</v>
      </c>
      <c r="J35" s="78">
        <v>100000</v>
      </c>
      <c r="K35" s="76"/>
      <c r="L35" s="76"/>
    </row>
    <row r="36" spans="1:12" s="30" customFormat="1" ht="69.75" customHeight="1">
      <c r="A36" s="29"/>
      <c r="B36" s="31"/>
      <c r="C36" s="55" t="s">
        <v>69</v>
      </c>
      <c r="D36" s="55" t="s">
        <v>70</v>
      </c>
      <c r="E36" s="55" t="s">
        <v>71</v>
      </c>
      <c r="F36" s="54" t="s">
        <v>72</v>
      </c>
      <c r="G36" s="53" t="s">
        <v>128</v>
      </c>
      <c r="H36" s="71" t="s">
        <v>193</v>
      </c>
      <c r="I36" s="75">
        <f t="shared" si="0"/>
        <v>50000</v>
      </c>
      <c r="J36" s="78">
        <v>50000</v>
      </c>
      <c r="K36" s="78"/>
      <c r="L36" s="76"/>
    </row>
    <row r="37" spans="1:12" s="30" customFormat="1" ht="92.25" customHeight="1">
      <c r="A37" s="29"/>
      <c r="B37" s="31"/>
      <c r="C37" s="55" t="s">
        <v>57</v>
      </c>
      <c r="D37" s="55" t="s">
        <v>58</v>
      </c>
      <c r="E37" s="55" t="s">
        <v>6</v>
      </c>
      <c r="F37" s="54" t="s">
        <v>121</v>
      </c>
      <c r="G37" s="49" t="s">
        <v>148</v>
      </c>
      <c r="H37" s="70" t="s">
        <v>212</v>
      </c>
      <c r="I37" s="75">
        <f t="shared" si="0"/>
        <v>100000</v>
      </c>
      <c r="J37" s="76">
        <v>100000</v>
      </c>
      <c r="K37" s="76"/>
      <c r="L37" s="76"/>
    </row>
    <row r="38" spans="1:12" s="30" customFormat="1" ht="61.5" customHeight="1">
      <c r="A38" s="29"/>
      <c r="B38" s="31"/>
      <c r="C38" s="55" t="s">
        <v>57</v>
      </c>
      <c r="D38" s="55" t="s">
        <v>58</v>
      </c>
      <c r="E38" s="55" t="s">
        <v>6</v>
      </c>
      <c r="F38" s="54" t="s">
        <v>121</v>
      </c>
      <c r="G38" s="49" t="s">
        <v>206</v>
      </c>
      <c r="H38" s="70" t="s">
        <v>231</v>
      </c>
      <c r="I38" s="75">
        <f t="shared" si="0"/>
        <v>70000</v>
      </c>
      <c r="J38" s="76">
        <v>20000</v>
      </c>
      <c r="K38" s="76">
        <f>L38</f>
        <v>50000</v>
      </c>
      <c r="L38" s="76">
        <v>50000</v>
      </c>
    </row>
    <row r="39" spans="1:12" s="30" customFormat="1" ht="47.25">
      <c r="A39" s="29"/>
      <c r="B39" s="31"/>
      <c r="C39" s="50" t="s">
        <v>59</v>
      </c>
      <c r="D39" s="50" t="s">
        <v>60</v>
      </c>
      <c r="E39" s="50" t="s">
        <v>18</v>
      </c>
      <c r="F39" s="51" t="s">
        <v>19</v>
      </c>
      <c r="G39" s="49" t="s">
        <v>163</v>
      </c>
      <c r="H39" s="70" t="s">
        <v>194</v>
      </c>
      <c r="I39" s="75">
        <f t="shared" si="0"/>
        <v>50000</v>
      </c>
      <c r="J39" s="76">
        <v>50000</v>
      </c>
      <c r="K39" s="76"/>
      <c r="L39" s="76"/>
    </row>
    <row r="40" spans="1:12" s="30" customFormat="1" ht="90" customHeight="1">
      <c r="A40" s="29"/>
      <c r="B40" s="31"/>
      <c r="C40" s="50" t="s">
        <v>150</v>
      </c>
      <c r="D40" s="50" t="s">
        <v>151</v>
      </c>
      <c r="E40" s="50" t="s">
        <v>23</v>
      </c>
      <c r="F40" s="51" t="s">
        <v>122</v>
      </c>
      <c r="G40" s="94" t="s">
        <v>149</v>
      </c>
      <c r="H40" s="95" t="s">
        <v>213</v>
      </c>
      <c r="I40" s="75">
        <f t="shared" si="0"/>
        <v>350000</v>
      </c>
      <c r="J40" s="76"/>
      <c r="K40" s="76">
        <f>L40</f>
        <v>350000</v>
      </c>
      <c r="L40" s="76">
        <v>350000</v>
      </c>
    </row>
    <row r="41" spans="1:12" s="21" customFormat="1" ht="31.5">
      <c r="A41" s="19"/>
      <c r="B41" s="20"/>
      <c r="C41" s="37" t="s">
        <v>75</v>
      </c>
      <c r="D41" s="37"/>
      <c r="E41" s="37"/>
      <c r="F41" s="40" t="s">
        <v>14</v>
      </c>
      <c r="G41" s="44"/>
      <c r="H41" s="66"/>
      <c r="I41" s="79">
        <f t="shared" si="0"/>
        <v>310000</v>
      </c>
      <c r="J41" s="80">
        <f>J42</f>
        <v>310000</v>
      </c>
      <c r="K41" s="81">
        <f>K42</f>
        <v>0</v>
      </c>
      <c r="L41" s="82"/>
    </row>
    <row r="42" spans="1:12" s="21" customFormat="1" ht="31.5">
      <c r="A42" s="19"/>
      <c r="B42" s="20"/>
      <c r="C42" s="37" t="s">
        <v>76</v>
      </c>
      <c r="D42" s="37"/>
      <c r="E42" s="37"/>
      <c r="F42" s="40" t="s">
        <v>14</v>
      </c>
      <c r="G42" s="44"/>
      <c r="H42" s="66"/>
      <c r="I42" s="79">
        <f>SUM(I43:I46)</f>
        <v>310000</v>
      </c>
      <c r="J42" s="79">
        <f>SUM(J43:J46)</f>
        <v>310000</v>
      </c>
      <c r="K42" s="81">
        <f>K43</f>
        <v>0</v>
      </c>
      <c r="L42" s="82"/>
    </row>
    <row r="43" spans="1:12" s="21" customFormat="1" ht="94.5">
      <c r="A43" s="19"/>
      <c r="B43" s="20"/>
      <c r="C43" s="50" t="s">
        <v>123</v>
      </c>
      <c r="D43" s="50" t="s">
        <v>22</v>
      </c>
      <c r="E43" s="50" t="s">
        <v>124</v>
      </c>
      <c r="F43" s="51" t="s">
        <v>125</v>
      </c>
      <c r="G43" s="56" t="s">
        <v>41</v>
      </c>
      <c r="H43" s="72" t="s">
        <v>187</v>
      </c>
      <c r="I43" s="75">
        <f t="shared" si="0"/>
        <v>40000</v>
      </c>
      <c r="J43" s="78">
        <v>40000</v>
      </c>
      <c r="K43" s="78"/>
      <c r="L43" s="76"/>
    </row>
    <row r="44" spans="2:12" ht="93.75" customHeight="1">
      <c r="B44" s="6"/>
      <c r="C44" s="50" t="s">
        <v>108</v>
      </c>
      <c r="D44" s="50" t="s">
        <v>109</v>
      </c>
      <c r="E44" s="50" t="s">
        <v>17</v>
      </c>
      <c r="F44" s="51" t="s">
        <v>110</v>
      </c>
      <c r="G44" s="53" t="s">
        <v>127</v>
      </c>
      <c r="H44" s="71" t="s">
        <v>214</v>
      </c>
      <c r="I44" s="75">
        <f t="shared" si="0"/>
        <v>200000</v>
      </c>
      <c r="J44" s="78">
        <v>200000</v>
      </c>
      <c r="K44" s="77"/>
      <c r="L44" s="74"/>
    </row>
    <row r="45" spans="2:12" ht="70.5" customHeight="1">
      <c r="B45" s="6"/>
      <c r="C45" s="50" t="s">
        <v>77</v>
      </c>
      <c r="D45" s="50" t="s">
        <v>11</v>
      </c>
      <c r="E45" s="50" t="s">
        <v>9</v>
      </c>
      <c r="F45" s="58" t="s">
        <v>29</v>
      </c>
      <c r="G45" s="49" t="s">
        <v>15</v>
      </c>
      <c r="H45" s="70" t="s">
        <v>195</v>
      </c>
      <c r="I45" s="75">
        <f t="shared" si="0"/>
        <v>50000</v>
      </c>
      <c r="J45" s="76">
        <v>50000</v>
      </c>
      <c r="K45" s="76"/>
      <c r="L45" s="76"/>
    </row>
    <row r="46" spans="2:12" ht="69.75" customHeight="1">
      <c r="B46" s="6"/>
      <c r="C46" s="50" t="s">
        <v>77</v>
      </c>
      <c r="D46" s="50" t="s">
        <v>11</v>
      </c>
      <c r="E46" s="50" t="s">
        <v>9</v>
      </c>
      <c r="F46" s="58" t="s">
        <v>29</v>
      </c>
      <c r="G46" s="49" t="s">
        <v>152</v>
      </c>
      <c r="H46" s="70" t="s">
        <v>196</v>
      </c>
      <c r="I46" s="75">
        <f t="shared" si="0"/>
        <v>20000</v>
      </c>
      <c r="J46" s="76">
        <v>20000</v>
      </c>
      <c r="K46" s="76"/>
      <c r="L46" s="76"/>
    </row>
    <row r="47" spans="1:12" s="5" customFormat="1" ht="47.25">
      <c r="A47" s="4"/>
      <c r="B47" s="17"/>
      <c r="C47" s="18" t="s">
        <v>82</v>
      </c>
      <c r="D47" s="18"/>
      <c r="E47" s="18"/>
      <c r="F47" s="47" t="s">
        <v>8</v>
      </c>
      <c r="G47" s="45"/>
      <c r="H47" s="66"/>
      <c r="I47" s="79">
        <f>I48</f>
        <v>4531000</v>
      </c>
      <c r="J47" s="81">
        <f>J48</f>
        <v>4531000</v>
      </c>
      <c r="K47" s="81">
        <f>K48</f>
        <v>0</v>
      </c>
      <c r="L47" s="82"/>
    </row>
    <row r="48" spans="1:12" s="5" customFormat="1" ht="47.25">
      <c r="A48" s="4"/>
      <c r="B48" s="17"/>
      <c r="C48" s="18" t="s">
        <v>83</v>
      </c>
      <c r="D48" s="18"/>
      <c r="E48" s="18"/>
      <c r="F48" s="47" t="s">
        <v>8</v>
      </c>
      <c r="G48" s="45"/>
      <c r="H48" s="66"/>
      <c r="I48" s="79">
        <f>I49+I50+I51+I52+I53+I54+I55+I56+I57+I58+I59+I60+I61</f>
        <v>4531000</v>
      </c>
      <c r="J48" s="79">
        <f>J49+J50+J51+J52+J53+J54+J55+J56+J57+J58+J59+J60+J61</f>
        <v>4531000</v>
      </c>
      <c r="K48" s="79">
        <f>SUM(K54:K61)</f>
        <v>0</v>
      </c>
      <c r="L48" s="79">
        <f>SUM(L54:L61)</f>
        <v>0</v>
      </c>
    </row>
    <row r="49" spans="1:12" s="5" customFormat="1" ht="47.25">
      <c r="A49" s="4"/>
      <c r="B49" s="17"/>
      <c r="C49" s="50" t="s">
        <v>239</v>
      </c>
      <c r="D49" s="127" t="s">
        <v>103</v>
      </c>
      <c r="E49" s="50" t="s">
        <v>10</v>
      </c>
      <c r="F49" s="58" t="s">
        <v>104</v>
      </c>
      <c r="G49" s="108" t="s">
        <v>229</v>
      </c>
      <c r="H49" s="70" t="s">
        <v>230</v>
      </c>
      <c r="I49" s="75">
        <f>J49+K14</f>
        <v>50000</v>
      </c>
      <c r="J49" s="76">
        <v>50000</v>
      </c>
      <c r="K49" s="79"/>
      <c r="L49" s="79"/>
    </row>
    <row r="50" spans="1:12" s="5" customFormat="1" ht="47.25">
      <c r="A50" s="110"/>
      <c r="B50" s="17"/>
      <c r="C50" s="50" t="s">
        <v>239</v>
      </c>
      <c r="D50" s="127" t="s">
        <v>103</v>
      </c>
      <c r="E50" s="50" t="s">
        <v>10</v>
      </c>
      <c r="F50" s="58" t="s">
        <v>104</v>
      </c>
      <c r="G50" s="49" t="s">
        <v>179</v>
      </c>
      <c r="H50" s="70" t="s">
        <v>181</v>
      </c>
      <c r="I50" s="75">
        <f>J50+K15</f>
        <v>100000</v>
      </c>
      <c r="J50" s="76">
        <v>100000</v>
      </c>
      <c r="K50" s="79"/>
      <c r="L50" s="79"/>
    </row>
    <row r="51" spans="1:12" s="5" customFormat="1" ht="78.75">
      <c r="A51" s="4"/>
      <c r="B51" s="17"/>
      <c r="C51" s="50" t="s">
        <v>239</v>
      </c>
      <c r="D51" s="127" t="s">
        <v>103</v>
      </c>
      <c r="E51" s="50" t="s">
        <v>10</v>
      </c>
      <c r="F51" s="58" t="s">
        <v>104</v>
      </c>
      <c r="G51" s="49" t="s">
        <v>162</v>
      </c>
      <c r="H51" s="70" t="s">
        <v>182</v>
      </c>
      <c r="I51" s="75">
        <f>J51+K16</f>
        <v>50000</v>
      </c>
      <c r="J51" s="76">
        <v>50000</v>
      </c>
      <c r="K51" s="79"/>
      <c r="L51" s="79"/>
    </row>
    <row r="52" spans="1:12" s="5" customFormat="1" ht="47.25">
      <c r="A52" s="4"/>
      <c r="B52" s="17"/>
      <c r="C52" s="50" t="s">
        <v>239</v>
      </c>
      <c r="D52" s="127" t="s">
        <v>103</v>
      </c>
      <c r="E52" s="50" t="s">
        <v>10</v>
      </c>
      <c r="F52" s="58" t="s">
        <v>104</v>
      </c>
      <c r="G52" s="108" t="s">
        <v>228</v>
      </c>
      <c r="H52" s="70" t="s">
        <v>241</v>
      </c>
      <c r="I52" s="75">
        <f>J52+K52</f>
        <v>700000</v>
      </c>
      <c r="J52" s="76">
        <v>700000</v>
      </c>
      <c r="K52" s="76"/>
      <c r="L52" s="76"/>
    </row>
    <row r="53" spans="1:12" s="5" customFormat="1" ht="47.25">
      <c r="A53" s="4"/>
      <c r="B53" s="17"/>
      <c r="C53" s="50" t="s">
        <v>239</v>
      </c>
      <c r="D53" s="127" t="s">
        <v>103</v>
      </c>
      <c r="E53" s="50" t="s">
        <v>10</v>
      </c>
      <c r="F53" s="58" t="s">
        <v>104</v>
      </c>
      <c r="G53" s="111" t="s">
        <v>240</v>
      </c>
      <c r="H53" s="70" t="s">
        <v>241</v>
      </c>
      <c r="I53" s="75">
        <v>1350000</v>
      </c>
      <c r="J53" s="75">
        <v>1350000</v>
      </c>
      <c r="K53" s="79"/>
      <c r="L53" s="79"/>
    </row>
    <row r="54" spans="1:12" s="15" customFormat="1" ht="85.5" customHeight="1">
      <c r="A54" s="8"/>
      <c r="B54" s="7"/>
      <c r="C54" s="55" t="s">
        <v>84</v>
      </c>
      <c r="D54" s="55" t="s">
        <v>80</v>
      </c>
      <c r="E54" s="55" t="s">
        <v>20</v>
      </c>
      <c r="F54" s="54" t="s">
        <v>42</v>
      </c>
      <c r="G54" s="53" t="s">
        <v>46</v>
      </c>
      <c r="H54" s="71" t="s">
        <v>215</v>
      </c>
      <c r="I54" s="75">
        <f t="shared" si="0"/>
        <v>150000</v>
      </c>
      <c r="J54" s="78">
        <v>150000</v>
      </c>
      <c r="K54" s="78"/>
      <c r="L54" s="76"/>
    </row>
    <row r="55" spans="1:12" s="15" customFormat="1" ht="117" customHeight="1">
      <c r="A55" s="8"/>
      <c r="B55" s="7"/>
      <c r="C55" s="50" t="s">
        <v>85</v>
      </c>
      <c r="D55" s="50" t="s">
        <v>81</v>
      </c>
      <c r="E55" s="50" t="s">
        <v>20</v>
      </c>
      <c r="F55" s="51" t="s">
        <v>16</v>
      </c>
      <c r="G55" s="53" t="s">
        <v>153</v>
      </c>
      <c r="H55" s="71" t="s">
        <v>216</v>
      </c>
      <c r="I55" s="75">
        <f t="shared" si="0"/>
        <v>1100000</v>
      </c>
      <c r="J55" s="78">
        <v>1100000</v>
      </c>
      <c r="K55" s="78"/>
      <c r="L55" s="76"/>
    </row>
    <row r="56" spans="1:12" s="15" customFormat="1" ht="94.5">
      <c r="A56" s="8"/>
      <c r="B56" s="7"/>
      <c r="C56" s="50" t="s">
        <v>86</v>
      </c>
      <c r="D56" s="50" t="s">
        <v>21</v>
      </c>
      <c r="E56" s="50" t="s">
        <v>22</v>
      </c>
      <c r="F56" s="51" t="s">
        <v>30</v>
      </c>
      <c r="G56" s="49" t="s">
        <v>45</v>
      </c>
      <c r="H56" s="70" t="s">
        <v>197</v>
      </c>
      <c r="I56" s="75">
        <f t="shared" si="0"/>
        <v>71000</v>
      </c>
      <c r="J56" s="78">
        <v>71000</v>
      </c>
      <c r="K56" s="78"/>
      <c r="L56" s="76"/>
    </row>
    <row r="57" spans="1:12" s="15" customFormat="1" ht="126">
      <c r="A57" s="8"/>
      <c r="B57" s="7"/>
      <c r="C57" s="50" t="s">
        <v>87</v>
      </c>
      <c r="D57" s="50" t="s">
        <v>88</v>
      </c>
      <c r="E57" s="50"/>
      <c r="F57" s="51" t="s">
        <v>154</v>
      </c>
      <c r="G57" s="53" t="s">
        <v>46</v>
      </c>
      <c r="H57" s="96" t="s">
        <v>217</v>
      </c>
      <c r="I57" s="75">
        <f t="shared" si="0"/>
        <v>180000</v>
      </c>
      <c r="J57" s="78">
        <v>180000</v>
      </c>
      <c r="K57" s="78"/>
      <c r="L57" s="76"/>
    </row>
    <row r="58" spans="2:12" ht="110.25">
      <c r="B58" s="6"/>
      <c r="C58" s="50" t="s">
        <v>111</v>
      </c>
      <c r="D58" s="50" t="s">
        <v>112</v>
      </c>
      <c r="E58" s="50" t="s">
        <v>13</v>
      </c>
      <c r="F58" s="51" t="s">
        <v>89</v>
      </c>
      <c r="G58" s="53" t="s">
        <v>46</v>
      </c>
      <c r="H58" s="96" t="s">
        <v>217</v>
      </c>
      <c r="I58" s="75">
        <f t="shared" si="0"/>
        <v>160000</v>
      </c>
      <c r="J58" s="78">
        <v>160000</v>
      </c>
      <c r="K58" s="78"/>
      <c r="L58" s="76"/>
    </row>
    <row r="59" spans="2:12" ht="70.5" customHeight="1">
      <c r="B59" s="6"/>
      <c r="C59" s="55" t="s">
        <v>113</v>
      </c>
      <c r="D59" s="55" t="s">
        <v>114</v>
      </c>
      <c r="E59" s="55" t="s">
        <v>73</v>
      </c>
      <c r="F59" s="54" t="s">
        <v>74</v>
      </c>
      <c r="G59" s="53" t="s">
        <v>137</v>
      </c>
      <c r="H59" s="71" t="s">
        <v>184</v>
      </c>
      <c r="I59" s="75">
        <f t="shared" si="0"/>
        <v>20000</v>
      </c>
      <c r="J59" s="78">
        <v>20000</v>
      </c>
      <c r="K59" s="78"/>
      <c r="L59" s="76"/>
    </row>
    <row r="60" spans="2:12" ht="84" customHeight="1">
      <c r="B60" s="6"/>
      <c r="C60" s="50" t="s">
        <v>115</v>
      </c>
      <c r="D60" s="50" t="s">
        <v>106</v>
      </c>
      <c r="E60" s="50" t="s">
        <v>4</v>
      </c>
      <c r="F60" s="58" t="s">
        <v>107</v>
      </c>
      <c r="G60" s="108" t="s">
        <v>222</v>
      </c>
      <c r="H60" s="70" t="s">
        <v>221</v>
      </c>
      <c r="I60" s="75">
        <f t="shared" si="0"/>
        <v>100000</v>
      </c>
      <c r="J60" s="78">
        <v>100000</v>
      </c>
      <c r="K60" s="78"/>
      <c r="L60" s="76"/>
    </row>
    <row r="61" spans="2:12" ht="64.5" customHeight="1">
      <c r="B61" s="6"/>
      <c r="C61" s="50" t="s">
        <v>115</v>
      </c>
      <c r="D61" s="50" t="s">
        <v>106</v>
      </c>
      <c r="E61" s="50" t="s">
        <v>4</v>
      </c>
      <c r="F61" s="58" t="s">
        <v>107</v>
      </c>
      <c r="G61" s="49" t="s">
        <v>155</v>
      </c>
      <c r="H61" s="70" t="s">
        <v>198</v>
      </c>
      <c r="I61" s="75">
        <f t="shared" si="0"/>
        <v>500000</v>
      </c>
      <c r="J61" s="78">
        <v>500000</v>
      </c>
      <c r="K61" s="78"/>
      <c r="L61" s="76"/>
    </row>
    <row r="62" spans="2:12" ht="31.5">
      <c r="B62" s="6"/>
      <c r="C62" s="18" t="s">
        <v>78</v>
      </c>
      <c r="D62" s="18"/>
      <c r="E62" s="18"/>
      <c r="F62" s="47" t="s">
        <v>177</v>
      </c>
      <c r="G62" s="43"/>
      <c r="H62" s="65"/>
      <c r="I62" s="79">
        <f t="shared" si="0"/>
        <v>120000</v>
      </c>
      <c r="J62" s="83">
        <f>J63</f>
        <v>120000</v>
      </c>
      <c r="K62" s="82">
        <f>K63</f>
        <v>0</v>
      </c>
      <c r="L62" s="82"/>
    </row>
    <row r="63" spans="2:12" ht="31.5">
      <c r="B63" s="6"/>
      <c r="C63" s="18" t="s">
        <v>79</v>
      </c>
      <c r="D63" s="18"/>
      <c r="E63" s="18"/>
      <c r="F63" s="47" t="s">
        <v>177</v>
      </c>
      <c r="G63" s="43"/>
      <c r="H63" s="65"/>
      <c r="I63" s="79">
        <f>SUM(I64:I65)</f>
        <v>120000</v>
      </c>
      <c r="J63" s="79">
        <f>SUM(J64:J65)</f>
        <v>120000</v>
      </c>
      <c r="K63" s="79">
        <f>SUM(K64:K65)</f>
        <v>0</v>
      </c>
      <c r="L63" s="82"/>
    </row>
    <row r="64" spans="2:12" ht="63">
      <c r="B64" s="6"/>
      <c r="C64" s="50" t="s">
        <v>90</v>
      </c>
      <c r="D64" s="50" t="s">
        <v>12</v>
      </c>
      <c r="E64" s="50" t="s">
        <v>5</v>
      </c>
      <c r="F64" s="58" t="s">
        <v>31</v>
      </c>
      <c r="G64" s="49" t="s">
        <v>156</v>
      </c>
      <c r="H64" s="70" t="s">
        <v>199</v>
      </c>
      <c r="I64" s="75">
        <f t="shared" si="0"/>
        <v>30000</v>
      </c>
      <c r="J64" s="76">
        <v>30000</v>
      </c>
      <c r="K64" s="76"/>
      <c r="L64" s="76"/>
    </row>
    <row r="65" spans="2:12" ht="68.25" customHeight="1">
      <c r="B65" s="6"/>
      <c r="C65" s="50" t="s">
        <v>90</v>
      </c>
      <c r="D65" s="50" t="s">
        <v>12</v>
      </c>
      <c r="E65" s="50" t="s">
        <v>5</v>
      </c>
      <c r="F65" s="58" t="s">
        <v>31</v>
      </c>
      <c r="G65" s="49" t="s">
        <v>157</v>
      </c>
      <c r="H65" s="70" t="s">
        <v>200</v>
      </c>
      <c r="I65" s="75">
        <f t="shared" si="0"/>
        <v>90000</v>
      </c>
      <c r="J65" s="76">
        <v>90000</v>
      </c>
      <c r="K65" s="76"/>
      <c r="L65" s="76"/>
    </row>
    <row r="66" spans="1:12" s="5" customFormat="1" ht="47.25">
      <c r="A66" s="4"/>
      <c r="B66" s="17"/>
      <c r="C66" s="18" t="s">
        <v>36</v>
      </c>
      <c r="D66" s="18"/>
      <c r="E66" s="18"/>
      <c r="F66" s="104" t="s">
        <v>178</v>
      </c>
      <c r="G66" s="42"/>
      <c r="H66" s="65"/>
      <c r="I66" s="79">
        <f t="shared" si="0"/>
        <v>7454980</v>
      </c>
      <c r="J66" s="83">
        <f>J67</f>
        <v>3197440</v>
      </c>
      <c r="K66" s="83">
        <f>K67</f>
        <v>4257540</v>
      </c>
      <c r="L66" s="83">
        <f>L67</f>
        <v>4257540</v>
      </c>
    </row>
    <row r="67" spans="1:12" s="5" customFormat="1" ht="47.25">
      <c r="A67" s="4"/>
      <c r="B67" s="17"/>
      <c r="C67" s="18" t="s">
        <v>27</v>
      </c>
      <c r="D67" s="18"/>
      <c r="E67" s="18"/>
      <c r="F67" s="104" t="s">
        <v>178</v>
      </c>
      <c r="G67" s="42"/>
      <c r="H67" s="65"/>
      <c r="I67" s="79">
        <f>SUM(I68:I71)</f>
        <v>7454980</v>
      </c>
      <c r="J67" s="79">
        <f>SUM(J68:J71)</f>
        <v>3197440</v>
      </c>
      <c r="K67" s="79">
        <f>SUM(K68:K71)</f>
        <v>4257540</v>
      </c>
      <c r="L67" s="79">
        <f>SUM(L68:L71)</f>
        <v>4257540</v>
      </c>
    </row>
    <row r="68" spans="1:12" s="5" customFormat="1" ht="67.5" customHeight="1">
      <c r="A68" s="4"/>
      <c r="B68" s="17"/>
      <c r="C68" s="55" t="s">
        <v>232</v>
      </c>
      <c r="D68" s="50" t="s">
        <v>234</v>
      </c>
      <c r="E68" s="109" t="s">
        <v>235</v>
      </c>
      <c r="F68" s="56" t="s">
        <v>236</v>
      </c>
      <c r="G68" s="56" t="s">
        <v>233</v>
      </c>
      <c r="H68" s="88" t="s">
        <v>237</v>
      </c>
      <c r="I68" s="75">
        <f>K68</f>
        <v>30000</v>
      </c>
      <c r="J68" s="75"/>
      <c r="K68" s="75">
        <f>L68</f>
        <v>30000</v>
      </c>
      <c r="L68" s="75">
        <v>30000</v>
      </c>
    </row>
    <row r="69" spans="1:12" s="5" customFormat="1" ht="68.25" customHeight="1">
      <c r="A69" s="4"/>
      <c r="B69" s="17"/>
      <c r="C69" s="55" t="s">
        <v>172</v>
      </c>
      <c r="D69" s="50" t="s">
        <v>173</v>
      </c>
      <c r="E69" s="50" t="s">
        <v>7</v>
      </c>
      <c r="F69" s="58" t="s">
        <v>174</v>
      </c>
      <c r="G69" s="49" t="s">
        <v>175</v>
      </c>
      <c r="H69" s="88" t="s">
        <v>201</v>
      </c>
      <c r="I69" s="75">
        <f t="shared" si="0"/>
        <v>6674980</v>
      </c>
      <c r="J69" s="76">
        <v>2500000</v>
      </c>
      <c r="K69" s="76">
        <f>L69</f>
        <v>4174980</v>
      </c>
      <c r="L69" s="76">
        <v>4174980</v>
      </c>
    </row>
    <row r="70" spans="2:12" ht="83.25" customHeight="1">
      <c r="B70" s="6"/>
      <c r="C70" s="50" t="s">
        <v>116</v>
      </c>
      <c r="D70" s="50" t="s">
        <v>117</v>
      </c>
      <c r="E70" s="50" t="s">
        <v>7</v>
      </c>
      <c r="F70" s="58" t="s">
        <v>118</v>
      </c>
      <c r="G70" s="49" t="s">
        <v>126</v>
      </c>
      <c r="H70" s="70" t="s">
        <v>218</v>
      </c>
      <c r="I70" s="75">
        <f t="shared" si="0"/>
        <v>600000</v>
      </c>
      <c r="J70" s="84">
        <v>600000</v>
      </c>
      <c r="K70" s="84"/>
      <c r="L70" s="76"/>
    </row>
    <row r="71" spans="2:12" ht="70.5" customHeight="1">
      <c r="B71" s="6"/>
      <c r="C71" s="50" t="s">
        <v>158</v>
      </c>
      <c r="D71" s="50" t="s">
        <v>159</v>
      </c>
      <c r="E71" s="50" t="s">
        <v>63</v>
      </c>
      <c r="F71" s="68" t="s">
        <v>160</v>
      </c>
      <c r="G71" s="49" t="s">
        <v>161</v>
      </c>
      <c r="H71" s="70" t="s">
        <v>202</v>
      </c>
      <c r="I71" s="75">
        <f t="shared" si="0"/>
        <v>150000</v>
      </c>
      <c r="J71" s="84">
        <v>97440</v>
      </c>
      <c r="K71" s="84">
        <f>L71</f>
        <v>52560</v>
      </c>
      <c r="L71" s="76">
        <v>52560</v>
      </c>
    </row>
    <row r="72" spans="1:12" s="21" customFormat="1" ht="31.5">
      <c r="A72" s="19"/>
      <c r="B72" s="20"/>
      <c r="C72" s="37" t="s">
        <v>91</v>
      </c>
      <c r="D72" s="37"/>
      <c r="E72" s="37"/>
      <c r="F72" s="40" t="s">
        <v>37</v>
      </c>
      <c r="G72" s="46"/>
      <c r="H72" s="64"/>
      <c r="I72" s="79">
        <f t="shared" si="0"/>
        <v>200000</v>
      </c>
      <c r="J72" s="85">
        <f>J73</f>
        <v>200000</v>
      </c>
      <c r="K72" s="85">
        <f>K73</f>
        <v>0</v>
      </c>
      <c r="L72" s="85">
        <f>L73</f>
        <v>0</v>
      </c>
    </row>
    <row r="73" spans="1:12" s="33" customFormat="1" ht="31.5">
      <c r="A73" s="32"/>
      <c r="B73" s="16"/>
      <c r="C73" s="37" t="s">
        <v>92</v>
      </c>
      <c r="D73" s="37"/>
      <c r="E73" s="37"/>
      <c r="F73" s="40" t="s">
        <v>37</v>
      </c>
      <c r="G73" s="46"/>
      <c r="H73" s="64"/>
      <c r="I73" s="79">
        <f>J73+K73</f>
        <v>200000</v>
      </c>
      <c r="J73" s="85">
        <f>SUM(J74:J74)</f>
        <v>200000</v>
      </c>
      <c r="K73" s="85">
        <f>SUM(K74:K74)</f>
        <v>0</v>
      </c>
      <c r="L73" s="85">
        <f>SUM(L74:L74)</f>
        <v>0</v>
      </c>
    </row>
    <row r="74" spans="1:12" s="33" customFormat="1" ht="78.75">
      <c r="A74" s="32"/>
      <c r="B74" s="16"/>
      <c r="C74" s="55" t="s">
        <v>93</v>
      </c>
      <c r="D74" s="55" t="s">
        <v>94</v>
      </c>
      <c r="E74" s="55" t="s">
        <v>24</v>
      </c>
      <c r="F74" s="54" t="s">
        <v>95</v>
      </c>
      <c r="G74" s="108" t="s">
        <v>222</v>
      </c>
      <c r="H74" s="70" t="s">
        <v>221</v>
      </c>
      <c r="I74" s="75">
        <f>J74+K74</f>
        <v>200000</v>
      </c>
      <c r="J74" s="84">
        <v>200000</v>
      </c>
      <c r="K74" s="85"/>
      <c r="L74" s="82"/>
    </row>
    <row r="75" spans="2:12" ht="18.75">
      <c r="B75" s="14"/>
      <c r="C75" s="105"/>
      <c r="D75" s="106"/>
      <c r="E75" s="106"/>
      <c r="F75" s="48" t="s">
        <v>34</v>
      </c>
      <c r="G75" s="107"/>
      <c r="H75" s="107"/>
      <c r="I75" s="99">
        <f>I11+I41+I47+I62+I66+I72</f>
        <v>17637180</v>
      </c>
      <c r="J75" s="99">
        <f>J11+J41+J47+J62+J66+J72</f>
        <v>12089640</v>
      </c>
      <c r="K75" s="99">
        <f>K11+K41+K47+K62+K66+K72</f>
        <v>5547540</v>
      </c>
      <c r="L75" s="99">
        <f>L11+L41+L47+L62+L66+L72</f>
        <v>5547540</v>
      </c>
    </row>
    <row r="76" spans="1:12" s="35" customFormat="1" ht="63.75" customHeight="1">
      <c r="A76" s="34"/>
      <c r="B76" s="36"/>
      <c r="C76" s="36"/>
      <c r="D76" s="117" t="s">
        <v>32</v>
      </c>
      <c r="E76" s="117"/>
      <c r="F76" s="117"/>
      <c r="G76" s="97"/>
      <c r="H76" s="97"/>
      <c r="I76" s="97"/>
      <c r="J76" s="118" t="s">
        <v>33</v>
      </c>
      <c r="K76" s="118"/>
      <c r="L76" s="98"/>
    </row>
  </sheetData>
  <sheetProtection/>
  <mergeCells count="17">
    <mergeCell ref="D76:F76"/>
    <mergeCell ref="J76:K76"/>
    <mergeCell ref="J8:J9"/>
    <mergeCell ref="J1:L1"/>
    <mergeCell ref="B6:L6"/>
    <mergeCell ref="C8:C9"/>
    <mergeCell ref="K8:L8"/>
    <mergeCell ref="E8:E9"/>
    <mergeCell ref="F8:F9"/>
    <mergeCell ref="G8:G9"/>
    <mergeCell ref="J2:L2"/>
    <mergeCell ref="J3:L3"/>
    <mergeCell ref="D8:D9"/>
    <mergeCell ref="H8:H9"/>
    <mergeCell ref="I8:I9"/>
    <mergeCell ref="J4:L4"/>
    <mergeCell ref="J5:L5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2019-12-16T06:52:09Z</cp:lastPrinted>
  <dcterms:created xsi:type="dcterms:W3CDTF">2014-01-17T10:52:16Z</dcterms:created>
  <dcterms:modified xsi:type="dcterms:W3CDTF">2019-12-16T06:53:03Z</dcterms:modified>
  <cp:category/>
  <cp:version/>
  <cp:contentType/>
  <cp:contentStatus/>
</cp:coreProperties>
</file>