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'Лист1'!$A$1:$C$163</definedName>
    <definedName name="Z_35E88AAF_74BE_4FEF_80DE_D6BC13900BCC_.wvu.Rows" localSheetId="0" hidden="1">'Лист1'!#REF!,'Лист1'!#REF!</definedName>
    <definedName name="Z_9DE2C2B8_7914_4EF9_9E04_79FC1AB955A1_.wvu.PrintArea" localSheetId="0" hidden="1">'Лист1'!$A$1:$C$162</definedName>
    <definedName name="Z_9DE2C2B8_7914_4EF9_9E04_79FC1AB955A1_.wvu.Rows" localSheetId="0" hidden="1">'Лист1'!$20:$20,'Лист1'!#REF!,'Лист1'!#REF!,'Лист1'!#REF!,'Лист1'!#REF!,'Лист1'!#REF!,'Лист1'!$157:$157</definedName>
  </definedNames>
  <calcPr fullCalcOnLoad="1"/>
</workbook>
</file>

<file path=xl/sharedStrings.xml><?xml version="1.0" encoding="utf-8"?>
<sst xmlns="http://schemas.openxmlformats.org/spreadsheetml/2006/main" count="209" uniqueCount="170">
  <si>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</si>
  <si>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</si>
  <si>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</si>
  <si>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</si>
  <si>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</si>
  <si>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</si>
  <si>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</si>
  <si>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</si>
  <si>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</si>
  <si>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</si>
  <si>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</si>
  <si>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</si>
  <si>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</si>
  <si>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</si>
  <si>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</si>
  <si>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</si>
  <si>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</si>
  <si>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</si>
  <si>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</si>
  <si>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</si>
  <si>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</si>
  <si>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</si>
  <si>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</si>
  <si>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</si>
  <si>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</si>
  <si>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</si>
  <si>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</si>
  <si>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</si>
  <si>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</si>
  <si>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</si>
  <si>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</si>
  <si>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</si>
  <si>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</si>
  <si>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</si>
  <si>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</si>
  <si>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</si>
  <si>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</si>
  <si>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</si>
  <si>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</si>
  <si>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</si>
  <si>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</si>
  <si>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</si>
  <si>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</si>
  <si>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1090</t>
  </si>
  <si>
    <t>0100</t>
  </si>
  <si>
    <t>1000</t>
  </si>
  <si>
    <t>3000</t>
  </si>
  <si>
    <t>2000</t>
  </si>
  <si>
    <t>Охорона здоров'я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</si>
  <si>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</si>
  <si>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</si>
  <si>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</si>
  <si>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Проведення навчально-тренувальних зборів і змагань з олімпійських видів спорту</t>
  </si>
  <si>
    <t>6000</t>
  </si>
  <si>
    <t>6030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</si>
  <si>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</si>
  <si>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</si>
  <si>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</si>
  <si>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</si>
  <si>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</si>
  <si>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</si>
  <si>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</si>
  <si>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</si>
  <si>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</si>
  <si>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</si>
  <si>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</si>
  <si>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</si>
  <si>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</si>
  <si>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</si>
  <si>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</si>
  <si>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</si>
  <si>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</si>
  <si>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</si>
  <si>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</si>
  <si>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</si>
  <si>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</si>
  <si>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</si>
  <si>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</si>
  <si>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окремим категоріям громадян з оплати послуг зв`язку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</si>
  <si>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</si>
  <si>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</si>
  <si>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</si>
  <si>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</si>
  <si>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</si>
  <si>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</si>
  <si>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</si>
  <si>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</si>
  <si>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</si>
  <si>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</si>
  <si>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</si>
  <si>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</si>
  <si>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</si>
  <si>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</si>
  <si>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</si>
  <si>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</si>
  <si>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</si>
  <si>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</si>
  <si>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</si>
  <si>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</si>
  <si>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</si>
  <si>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</si>
  <si>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</si>
  <si>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</si>
  <si>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</si>
  <si>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</si>
  <si>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</si>
  <si>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</si>
  <si>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</si>
  <si>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</si>
  <si>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</si>
  <si>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</si>
  <si>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</si>
  <si>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</si>
  <si>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</si>
  <si>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</si>
  <si>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</si>
  <si>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</si>
  <si>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</si>
  <si>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</si>
  <si>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</si>
  <si>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</si>
  <si>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</si>
  <si>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</si>
  <si>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</si>
  <si>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Інша діяльність у сфері екології та охорони природних ресурсів</t>
  </si>
  <si>
    <t>7330</t>
  </si>
  <si>
    <t>Податок на прибуток підприємств та фінансових установ комунальної власності </t>
  </si>
  <si>
    <t>Інша діяльність у сфері житлово- комунального господарства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</si>
  <si>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</si>
  <si>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</si>
  <si>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</si>
  <si>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Рентна плата та плата за використання інших природних ресурсів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</si>
  <si>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</si>
  <si>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</si>
  <si>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</si>
  <si>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</si>
  <si>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</si>
  <si>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</si>
  <si>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</si>
  <si>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</si>
  <si>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</si>
  <si>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</si>
  <si>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</si>
  <si>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</si>
  <si>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</si>
  <si>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</si>
  <si>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</si>
  <si>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</si>
  <si>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</si>
  <si>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</si>
  <si>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</si>
  <si>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</si>
  <si>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</si>
  <si>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</si>
  <si>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1050</t>
  </si>
  <si>
    <t>Надання загальної середньої освіти спеціальними закладам загальної середньої освіти</t>
  </si>
  <si>
    <t xml:space="preserve"> </t>
  </si>
  <si>
    <t>Інші дотації з місцевого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</si>
  <si>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</si>
  <si>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Реалізація інших заходів щодо соціально - економічного розвичку територій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</si>
  <si>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</si>
  <si>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Співфінансування інвестиційних проектів, що реалізуються за рахунок коштів фонду регіонального розвитку.</t>
  </si>
  <si>
    <t>Виконання інвестиційних проектів в рамках здійснення заходів щодо соціально-економічного розвитку окремих територій</t>
  </si>
  <si>
    <t>Компенсаційні виплати за пільговий проїзд окремих категорій громадян на залізничному транспорті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</si>
  <si>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</si>
  <si>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станом  на 16 листопада 2020 року</t>
  </si>
  <si>
    <t>Надійшло станом на 16.11.2020</t>
  </si>
  <si>
    <t>Використано станом на 16.11.2020</t>
  </si>
  <si>
    <t>станом на 16 листопада 2020 року</t>
  </si>
  <si>
    <t xml:space="preserve">Надійшло станом на 16.11.2020 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</si>
</sst>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202" fontId="0" fillId="2" borderId="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2"/>
  <sheetViews>
    <sheetView tabSelected="1" zoomScale="75" zoomScaleNormal="75" zoomScaleSheetLayoutView="85" workbookViewId="0" topLeftCell="A37">
      <selection activeCell="C16" sqref="C16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3" t="s">
        <v>22</v>
      </c>
      <c r="C1" s="53"/>
    </row>
    <row r="2" spans="2:3" ht="18" customHeight="1">
      <c r="B2" s="2" t="s">
        <v>33</v>
      </c>
      <c r="C2" s="1"/>
    </row>
    <row r="3" spans="2:3" ht="18" customHeight="1">
      <c r="B3" s="10" t="s">
        <v>165</v>
      </c>
      <c r="C3" s="10"/>
    </row>
    <row r="4" spans="1:3" ht="18" customHeight="1">
      <c r="A4" s="4"/>
      <c r="B4" s="5"/>
      <c r="C4" s="11" t="s">
        <v>21</v>
      </c>
    </row>
    <row r="5" spans="1:3" ht="47.25">
      <c r="A5" s="34"/>
      <c r="B5" s="48" t="s">
        <v>0</v>
      </c>
      <c r="C5" s="12" t="s">
        <v>166</v>
      </c>
    </row>
    <row r="6" spans="1:6" ht="15.75">
      <c r="A6" s="29">
        <v>10000000</v>
      </c>
      <c r="B6" s="30" t="s">
        <v>1</v>
      </c>
      <c r="C6" s="69">
        <f>C7+C11+C15+C10</f>
        <v>120386.84999999999</v>
      </c>
      <c r="D6" s="130"/>
      <c r="E6" s="103"/>
      <c r="F6" s="104"/>
    </row>
    <row r="7" spans="1:6" ht="31.5">
      <c r="A7" s="31">
        <v>11000000</v>
      </c>
      <c r="B7" s="32" t="s">
        <v>145</v>
      </c>
      <c r="C7" s="69">
        <f>C8+C9</f>
        <v>85819.19</v>
      </c>
      <c r="D7" s="130"/>
      <c r="E7" s="103"/>
      <c r="F7" s="104"/>
    </row>
    <row r="8" spans="1:6" ht="15.75">
      <c r="A8" s="33">
        <v>11010000</v>
      </c>
      <c r="B8" s="34" t="s">
        <v>20</v>
      </c>
      <c r="C8" s="70">
        <v>85826.7</v>
      </c>
      <c r="D8" s="130"/>
      <c r="E8" s="103"/>
      <c r="F8" s="104"/>
    </row>
    <row r="9" spans="1:6" s="52" customFormat="1" ht="15.75">
      <c r="A9" s="95">
        <v>11020200</v>
      </c>
      <c r="B9" s="94" t="s">
        <v>126</v>
      </c>
      <c r="C9" s="96">
        <v>-7.51</v>
      </c>
      <c r="D9" s="130"/>
      <c r="E9" s="103"/>
      <c r="F9" s="104"/>
    </row>
    <row r="10" spans="1:6" s="52" customFormat="1" ht="15.75">
      <c r="A10" s="101">
        <v>13000000</v>
      </c>
      <c r="B10" s="100" t="s">
        <v>131</v>
      </c>
      <c r="C10" s="102">
        <v>395.65</v>
      </c>
      <c r="D10" s="130"/>
      <c r="E10" s="103"/>
      <c r="F10" s="104"/>
    </row>
    <row r="11" spans="1:6" ht="15.75">
      <c r="A11" s="31">
        <v>14000000</v>
      </c>
      <c r="B11" s="35" t="s">
        <v>146</v>
      </c>
      <c r="C11" s="73">
        <v>10554.34</v>
      </c>
      <c r="D11" s="130"/>
      <c r="E11" s="103"/>
      <c r="F11" s="104"/>
    </row>
    <row r="12" spans="1:6" s="52" customFormat="1" ht="15.75">
      <c r="A12" s="38">
        <v>14020000</v>
      </c>
      <c r="B12" s="36" t="s">
        <v>61</v>
      </c>
      <c r="C12" s="74">
        <v>1477.77</v>
      </c>
      <c r="D12" s="130"/>
      <c r="E12" s="103"/>
      <c r="F12" s="104"/>
    </row>
    <row r="13" spans="1:6" s="52" customFormat="1" ht="31.5">
      <c r="A13" s="38">
        <v>14030000</v>
      </c>
      <c r="B13" s="36" t="s">
        <v>62</v>
      </c>
      <c r="C13" s="74">
        <v>5159.99</v>
      </c>
      <c r="D13" s="130"/>
      <c r="E13" s="103"/>
      <c r="F13" s="104"/>
    </row>
    <row r="14" spans="1:6" ht="31.5">
      <c r="A14" s="33">
        <v>14040000</v>
      </c>
      <c r="B14" s="36" t="s">
        <v>60</v>
      </c>
      <c r="C14" s="70">
        <v>3916.58</v>
      </c>
      <c r="D14" s="130"/>
      <c r="E14" s="103"/>
      <c r="F14" s="104"/>
    </row>
    <row r="15" spans="1:6" ht="15.75">
      <c r="A15" s="31">
        <v>18000000</v>
      </c>
      <c r="B15" s="37" t="s">
        <v>147</v>
      </c>
      <c r="C15" s="69">
        <f>C16+C20+C21</f>
        <v>23617.67</v>
      </c>
      <c r="D15" s="130"/>
      <c r="E15" s="103"/>
      <c r="F15" s="104"/>
    </row>
    <row r="16" spans="1:6" ht="15.75">
      <c r="A16" s="38">
        <v>18010000</v>
      </c>
      <c r="B16" s="39" t="s">
        <v>23</v>
      </c>
      <c r="C16" s="71">
        <f>C17+C18+C19</f>
        <v>9755.81</v>
      </c>
      <c r="D16" s="130"/>
      <c r="E16" s="103"/>
      <c r="F16" s="104"/>
    </row>
    <row r="17" spans="1:6" ht="15.75">
      <c r="A17" s="38"/>
      <c r="B17" s="40" t="s">
        <v>24</v>
      </c>
      <c r="C17" s="75">
        <v>3366.57</v>
      </c>
      <c r="D17" s="130"/>
      <c r="E17" s="103"/>
      <c r="F17" s="104"/>
    </row>
    <row r="18" spans="1:6" ht="15.75">
      <c r="A18" s="38"/>
      <c r="B18" s="40" t="s">
        <v>25</v>
      </c>
      <c r="C18" s="75">
        <v>6300.07</v>
      </c>
      <c r="D18" s="130"/>
      <c r="E18" s="103"/>
      <c r="F18" s="104"/>
    </row>
    <row r="19" spans="1:6" ht="15.75">
      <c r="A19" s="38"/>
      <c r="B19" s="40" t="s">
        <v>132</v>
      </c>
      <c r="C19" s="75">
        <v>89.17</v>
      </c>
      <c r="D19" s="130"/>
      <c r="E19" s="103"/>
      <c r="F19" s="104"/>
    </row>
    <row r="20" spans="1:6" ht="15.75">
      <c r="A20" s="33">
        <v>18030000</v>
      </c>
      <c r="B20" s="18" t="s">
        <v>19</v>
      </c>
      <c r="C20" s="70">
        <v>6.85</v>
      </c>
      <c r="D20" s="130"/>
      <c r="E20" s="103"/>
      <c r="F20" s="104"/>
    </row>
    <row r="21" spans="1:6" ht="15.75">
      <c r="A21" s="33">
        <v>18050000</v>
      </c>
      <c r="B21" s="18" t="s">
        <v>11</v>
      </c>
      <c r="C21" s="70">
        <v>13855.01</v>
      </c>
      <c r="D21" s="130"/>
      <c r="E21" s="103"/>
      <c r="F21" s="104"/>
    </row>
    <row r="22" spans="1:6" ht="15.75">
      <c r="A22" s="31">
        <v>20000000</v>
      </c>
      <c r="B22" s="43" t="s">
        <v>2</v>
      </c>
      <c r="C22" s="69">
        <f>C23+C25+C35</f>
        <v>2334.35</v>
      </c>
      <c r="D22" s="130"/>
      <c r="E22" s="103"/>
      <c r="F22" s="104"/>
    </row>
    <row r="23" spans="1:6" ht="15.75">
      <c r="A23" s="31">
        <v>21000000</v>
      </c>
      <c r="B23" s="44" t="s">
        <v>148</v>
      </c>
      <c r="C23" s="69">
        <f>C24</f>
        <v>212.22</v>
      </c>
      <c r="D23" s="130"/>
      <c r="E23" s="103"/>
      <c r="F23" s="104"/>
    </row>
    <row r="24" spans="1:6" ht="15.75">
      <c r="A24" s="33">
        <v>21080000</v>
      </c>
      <c r="B24" s="34" t="s">
        <v>18</v>
      </c>
      <c r="C24" s="70">
        <v>212.22</v>
      </c>
      <c r="D24" s="130"/>
      <c r="E24" s="103"/>
      <c r="F24" s="104"/>
    </row>
    <row r="25" spans="1:7" ht="31.5">
      <c r="A25" s="31">
        <v>22000000</v>
      </c>
      <c r="B25" s="35" t="s">
        <v>149</v>
      </c>
      <c r="C25" s="69">
        <f>C26+C27+C28+C30+C31+C34</f>
        <v>1815.4399999999998</v>
      </c>
      <c r="D25" s="130"/>
      <c r="E25" s="103"/>
      <c r="F25" s="104"/>
      <c r="G25" s="98"/>
    </row>
    <row r="26" spans="1:6" ht="31.5">
      <c r="A26" s="33">
        <v>22010300</v>
      </c>
      <c r="B26" s="34" t="s">
        <v>57</v>
      </c>
      <c r="C26" s="70">
        <v>37.05</v>
      </c>
      <c r="D26" s="130"/>
      <c r="E26" s="103"/>
      <c r="F26" s="104"/>
    </row>
    <row r="27" spans="1:6" ht="15.75">
      <c r="A27" s="38">
        <v>22012500</v>
      </c>
      <c r="B27" s="46" t="s">
        <v>27</v>
      </c>
      <c r="C27" s="72">
        <v>1123.08</v>
      </c>
      <c r="D27" s="130"/>
      <c r="E27" s="103"/>
      <c r="F27" s="104"/>
    </row>
    <row r="28" spans="1:6" ht="31.5">
      <c r="A28" s="38">
        <v>22012600</v>
      </c>
      <c r="B28" s="46" t="s">
        <v>38</v>
      </c>
      <c r="C28" s="72">
        <v>489.38</v>
      </c>
      <c r="D28" s="130"/>
      <c r="E28" s="103"/>
      <c r="F28" s="104"/>
    </row>
    <row r="29" spans="1:6" ht="31.5">
      <c r="A29" s="38">
        <v>22080000</v>
      </c>
      <c r="B29" s="46" t="s">
        <v>137</v>
      </c>
      <c r="C29" s="72">
        <v>152.66</v>
      </c>
      <c r="D29" s="130"/>
      <c r="E29" s="103"/>
      <c r="F29" s="104"/>
    </row>
    <row r="30" spans="1:6" ht="31.5">
      <c r="A30" s="38">
        <v>22080400</v>
      </c>
      <c r="B30" s="46" t="s">
        <v>64</v>
      </c>
      <c r="C30" s="72">
        <v>152.66</v>
      </c>
      <c r="D30" s="130"/>
      <c r="E30" s="103"/>
      <c r="F30" s="104"/>
    </row>
    <row r="31" spans="1:6" ht="15.75">
      <c r="A31" s="33">
        <v>22090000</v>
      </c>
      <c r="B31" s="45" t="s">
        <v>28</v>
      </c>
      <c r="C31" s="70">
        <v>12.99</v>
      </c>
      <c r="D31" s="130"/>
      <c r="E31" s="103"/>
      <c r="F31" s="104"/>
    </row>
    <row r="32" spans="1:6" ht="31.5">
      <c r="A32" s="33">
        <v>22090100</v>
      </c>
      <c r="B32" s="45" t="s">
        <v>138</v>
      </c>
      <c r="C32" s="70">
        <v>5.88</v>
      </c>
      <c r="D32" s="130"/>
      <c r="E32" s="103"/>
      <c r="F32" s="104"/>
    </row>
    <row r="33" spans="1:6" ht="31.5">
      <c r="A33" s="33">
        <v>22090400</v>
      </c>
      <c r="B33" s="45" t="s">
        <v>139</v>
      </c>
      <c r="C33" s="70">
        <v>7.11</v>
      </c>
      <c r="D33" s="130"/>
      <c r="E33" s="103"/>
      <c r="F33" s="104"/>
    </row>
    <row r="34" spans="1:6" ht="15.75">
      <c r="A34" s="33">
        <v>22130000</v>
      </c>
      <c r="B34" s="45" t="s">
        <v>35</v>
      </c>
      <c r="C34" s="70">
        <v>0.28</v>
      </c>
      <c r="D34" s="130"/>
      <c r="E34" s="103"/>
      <c r="F34" s="104"/>
    </row>
    <row r="35" spans="1:6" ht="15.75">
      <c r="A35" s="31">
        <v>24060000</v>
      </c>
      <c r="B35" s="35" t="s">
        <v>16</v>
      </c>
      <c r="C35" s="69">
        <f>C36</f>
        <v>306.69</v>
      </c>
      <c r="D35" s="130"/>
      <c r="E35" s="103"/>
      <c r="F35" s="104"/>
    </row>
    <row r="36" spans="1:6" ht="15.75">
      <c r="A36" s="33">
        <v>24060300</v>
      </c>
      <c r="B36" s="34" t="s">
        <v>4</v>
      </c>
      <c r="C36" s="70">
        <v>306.69</v>
      </c>
      <c r="D36" s="130"/>
      <c r="E36" s="103"/>
      <c r="F36" s="104"/>
    </row>
    <row r="37" spans="1:6" ht="15.75">
      <c r="A37" s="31"/>
      <c r="B37" s="35" t="s">
        <v>152</v>
      </c>
      <c r="C37" s="69">
        <f>C6+C22</f>
        <v>122721.2</v>
      </c>
      <c r="D37" s="130"/>
      <c r="E37" s="103"/>
      <c r="F37" s="104"/>
    </row>
    <row r="38" spans="1:6" ht="15.75">
      <c r="A38" s="31">
        <v>40000000</v>
      </c>
      <c r="B38" s="43" t="s">
        <v>3</v>
      </c>
      <c r="C38" s="69">
        <f>C39+C44+C43</f>
        <v>62359.68</v>
      </c>
      <c r="D38" s="130"/>
      <c r="E38" s="103"/>
      <c r="F38" s="104"/>
    </row>
    <row r="39" spans="1:6" ht="15.75">
      <c r="A39" s="13">
        <v>41030000</v>
      </c>
      <c r="B39" s="47" t="s">
        <v>150</v>
      </c>
      <c r="C39" s="69">
        <f>C40+C41+C42</f>
        <v>55718.69</v>
      </c>
      <c r="D39" s="130"/>
      <c r="E39" s="103"/>
      <c r="F39" s="104"/>
    </row>
    <row r="40" spans="1:6" ht="15.75">
      <c r="A40" s="12">
        <v>41033900</v>
      </c>
      <c r="B40" s="34" t="s">
        <v>29</v>
      </c>
      <c r="C40" s="70">
        <v>48682.1</v>
      </c>
      <c r="D40" s="130"/>
      <c r="E40" s="103"/>
      <c r="F40" s="104"/>
    </row>
    <row r="41" spans="1:6" ht="15.75">
      <c r="A41" s="12">
        <v>41034200</v>
      </c>
      <c r="B41" s="34" t="s">
        <v>37</v>
      </c>
      <c r="C41" s="70">
        <v>5570.8</v>
      </c>
      <c r="D41" s="130"/>
      <c r="E41" s="103"/>
      <c r="F41" s="104"/>
    </row>
    <row r="42" spans="1:6" ht="31.5">
      <c r="A42" s="12">
        <v>41034500</v>
      </c>
      <c r="B42" s="34" t="s">
        <v>144</v>
      </c>
      <c r="C42" s="70">
        <v>1465.79</v>
      </c>
      <c r="D42" s="130"/>
      <c r="E42" s="103"/>
      <c r="F42" s="104"/>
    </row>
    <row r="43" spans="1:6" ht="15.75">
      <c r="A43" s="12">
        <v>41040000</v>
      </c>
      <c r="B43" s="34" t="s">
        <v>136</v>
      </c>
      <c r="C43" s="70">
        <v>2225.85</v>
      </c>
      <c r="D43" s="130"/>
      <c r="E43" s="103"/>
      <c r="F43" s="104"/>
    </row>
    <row r="44" spans="1:6" ht="15.75">
      <c r="A44" s="12">
        <v>41050000</v>
      </c>
      <c r="B44" s="34" t="s">
        <v>65</v>
      </c>
      <c r="C44" s="71">
        <f>C45+C46+C48+C49+C47</f>
        <v>4415.14</v>
      </c>
      <c r="D44" s="130"/>
      <c r="E44" s="103"/>
      <c r="F44" s="104"/>
    </row>
    <row r="45" spans="1:6" ht="42.75" customHeight="1">
      <c r="A45" s="12">
        <v>41051200</v>
      </c>
      <c r="B45" s="34" t="s">
        <v>128</v>
      </c>
      <c r="C45" s="70">
        <v>171.27</v>
      </c>
      <c r="D45" s="130"/>
      <c r="E45" s="103"/>
      <c r="F45" s="104"/>
    </row>
    <row r="46" spans="1:6" ht="47.25">
      <c r="A46" s="12">
        <v>41051400</v>
      </c>
      <c r="B46" s="34" t="s">
        <v>129</v>
      </c>
      <c r="C46" s="70">
        <v>757.02</v>
      </c>
      <c r="D46" s="130"/>
      <c r="E46" s="103"/>
      <c r="F46" s="104"/>
    </row>
    <row r="47" spans="1:6" ht="47.25">
      <c r="A47" s="12">
        <v>41053000</v>
      </c>
      <c r="B47" s="34" t="s">
        <v>164</v>
      </c>
      <c r="C47" s="70">
        <v>1411.7</v>
      </c>
      <c r="D47" s="130"/>
      <c r="E47" s="103"/>
      <c r="F47" s="104"/>
    </row>
    <row r="48" spans="1:6" ht="15.75">
      <c r="A48" s="12">
        <v>41053900</v>
      </c>
      <c r="B48" s="34" t="s">
        <v>115</v>
      </c>
      <c r="C48" s="70">
        <v>1065.15</v>
      </c>
      <c r="D48" s="130"/>
      <c r="E48" s="103"/>
      <c r="F48" s="104"/>
    </row>
    <row r="49" spans="1:6" ht="51" customHeight="1">
      <c r="A49" s="12">
        <v>41054100</v>
      </c>
      <c r="B49" s="34" t="s">
        <v>160</v>
      </c>
      <c r="C49" s="70">
        <v>1010</v>
      </c>
      <c r="D49" s="130"/>
      <c r="E49" s="103"/>
      <c r="F49" s="104"/>
    </row>
    <row r="50" spans="1:6" ht="15.75">
      <c r="A50" s="12"/>
      <c r="B50" s="19" t="s">
        <v>151</v>
      </c>
      <c r="C50" s="69">
        <f>C37+C38</f>
        <v>185080.88</v>
      </c>
      <c r="D50" s="130"/>
      <c r="E50" s="103"/>
      <c r="F50" s="104"/>
    </row>
    <row r="51" spans="1:6" ht="15.75">
      <c r="A51" s="12"/>
      <c r="B51" s="19"/>
      <c r="C51" s="69"/>
      <c r="D51" s="130"/>
      <c r="E51" s="103"/>
      <c r="F51" s="104"/>
    </row>
    <row r="52" spans="1:6" ht="47.25">
      <c r="A52" s="12" t="s">
        <v>58</v>
      </c>
      <c r="B52" s="13" t="s">
        <v>5</v>
      </c>
      <c r="C52" s="70" t="s">
        <v>167</v>
      </c>
      <c r="D52" s="130"/>
      <c r="E52" s="105"/>
      <c r="F52" s="104"/>
    </row>
    <row r="53" spans="1:6" ht="15.75">
      <c r="A53" s="55" t="s">
        <v>44</v>
      </c>
      <c r="B53" s="14" t="s">
        <v>6</v>
      </c>
      <c r="C53" s="73">
        <v>19550.1</v>
      </c>
      <c r="D53" s="130"/>
      <c r="E53" s="106"/>
      <c r="F53" s="104"/>
    </row>
    <row r="54" spans="1:6" ht="15.75">
      <c r="A54" s="55" t="s">
        <v>45</v>
      </c>
      <c r="B54" s="14" t="s">
        <v>7</v>
      </c>
      <c r="C54" s="73">
        <f>SUM(C55:C62)</f>
        <v>95390.1</v>
      </c>
      <c r="D54" s="130"/>
      <c r="E54" s="106"/>
      <c r="F54" s="104"/>
    </row>
    <row r="55" spans="1:6" ht="15.75">
      <c r="A55" s="56" t="s">
        <v>41</v>
      </c>
      <c r="B55" s="62" t="s">
        <v>70</v>
      </c>
      <c r="C55" s="76">
        <v>28054.7</v>
      </c>
      <c r="D55" s="130"/>
      <c r="E55" s="110"/>
      <c r="F55" s="104"/>
    </row>
    <row r="56" spans="1:6" ht="47.25">
      <c r="A56" s="56" t="s">
        <v>42</v>
      </c>
      <c r="B56" s="62" t="s">
        <v>71</v>
      </c>
      <c r="C56" s="76">
        <v>49629.6</v>
      </c>
      <c r="D56" s="130"/>
      <c r="E56" s="110"/>
      <c r="F56" s="104"/>
    </row>
    <row r="57" spans="1:6" ht="31.5">
      <c r="A57" s="56" t="s">
        <v>154</v>
      </c>
      <c r="B57" s="62" t="s">
        <v>155</v>
      </c>
      <c r="C57" s="76">
        <v>8017</v>
      </c>
      <c r="D57" s="130"/>
      <c r="E57" s="110"/>
      <c r="F57" s="104"/>
    </row>
    <row r="58" spans="1:6" ht="31.5">
      <c r="A58" s="56" t="s">
        <v>43</v>
      </c>
      <c r="B58" s="62" t="s">
        <v>40</v>
      </c>
      <c r="C58" s="76">
        <v>2436.9</v>
      </c>
      <c r="D58" s="130"/>
      <c r="E58" s="110"/>
      <c r="F58" s="104"/>
    </row>
    <row r="59" spans="1:6" ht="31.5">
      <c r="A59" s="56" t="s">
        <v>66</v>
      </c>
      <c r="B59" s="62" t="s">
        <v>72</v>
      </c>
      <c r="C59" s="76">
        <v>4993.3</v>
      </c>
      <c r="D59" s="130"/>
      <c r="E59" s="110"/>
      <c r="F59" s="104"/>
    </row>
    <row r="60" spans="1:6" ht="15.75">
      <c r="A60" s="56" t="s">
        <v>67</v>
      </c>
      <c r="B60" s="62" t="s">
        <v>73</v>
      </c>
      <c r="C60" s="76">
        <v>756.8</v>
      </c>
      <c r="D60" s="130"/>
      <c r="E60" s="110"/>
      <c r="F60" s="104"/>
    </row>
    <row r="61" spans="1:6" ht="15.75">
      <c r="A61" s="56" t="s">
        <v>68</v>
      </c>
      <c r="B61" s="62" t="s">
        <v>74</v>
      </c>
      <c r="C61" s="76">
        <v>1348.8</v>
      </c>
      <c r="D61" s="130"/>
      <c r="E61" s="110"/>
      <c r="F61" s="104"/>
    </row>
    <row r="62" spans="1:6" ht="15.75">
      <c r="A62" s="56" t="s">
        <v>69</v>
      </c>
      <c r="B62" s="62" t="s">
        <v>75</v>
      </c>
      <c r="C62" s="76">
        <v>153</v>
      </c>
      <c r="D62" s="130"/>
      <c r="E62" s="110"/>
      <c r="F62" s="104"/>
    </row>
    <row r="63" spans="1:6" s="3" customFormat="1" ht="15.75">
      <c r="A63" s="57" t="s">
        <v>47</v>
      </c>
      <c r="B63" s="8" t="s">
        <v>48</v>
      </c>
      <c r="C63" s="77">
        <f>C64</f>
        <v>1943.6</v>
      </c>
      <c r="D63" s="130"/>
      <c r="E63" s="111"/>
      <c r="F63" s="104"/>
    </row>
    <row r="64" spans="1:6" ht="15.75">
      <c r="A64" s="7" t="s">
        <v>76</v>
      </c>
      <c r="B64" s="62" t="s">
        <v>77</v>
      </c>
      <c r="C64" s="76">
        <v>1943.6</v>
      </c>
      <c r="D64" s="130"/>
      <c r="E64" s="110"/>
      <c r="F64" s="104"/>
    </row>
    <row r="65" spans="1:6" ht="15.75">
      <c r="A65" s="55" t="s">
        <v>46</v>
      </c>
      <c r="B65" s="14" t="s">
        <v>15</v>
      </c>
      <c r="C65" s="73">
        <f>SUM(C66:C79)</f>
        <v>8231.100000000002</v>
      </c>
      <c r="D65" s="130"/>
      <c r="E65" s="106"/>
      <c r="F65" s="104"/>
    </row>
    <row r="66" spans="1:6" ht="15.75">
      <c r="A66" s="6">
        <v>3032</v>
      </c>
      <c r="B66" s="62" t="s">
        <v>78</v>
      </c>
      <c r="C66" s="76">
        <v>97</v>
      </c>
      <c r="D66" s="130"/>
      <c r="E66" s="110"/>
      <c r="F66" s="104"/>
    </row>
    <row r="67" spans="1:6" ht="31.5">
      <c r="A67" s="6">
        <v>3033</v>
      </c>
      <c r="B67" s="62" t="s">
        <v>49</v>
      </c>
      <c r="C67" s="76">
        <v>883.6</v>
      </c>
      <c r="D67" s="130"/>
      <c r="E67" s="110"/>
      <c r="F67" s="104"/>
    </row>
    <row r="68" spans="1:6" ht="31.5">
      <c r="A68" s="6">
        <v>3035</v>
      </c>
      <c r="B68" s="62" t="s">
        <v>163</v>
      </c>
      <c r="C68" s="76">
        <v>18.5</v>
      </c>
      <c r="D68" s="130"/>
      <c r="E68" s="110"/>
      <c r="F68" s="104"/>
    </row>
    <row r="69" spans="1:6" ht="31.5">
      <c r="A69" s="6">
        <v>3050</v>
      </c>
      <c r="B69" s="62" t="s">
        <v>140</v>
      </c>
      <c r="C69" s="134">
        <v>776.6</v>
      </c>
      <c r="D69" s="133"/>
      <c r="E69" s="110"/>
      <c r="F69" s="104"/>
    </row>
    <row r="70" spans="1:6" ht="31.5">
      <c r="A70" s="6">
        <v>3104</v>
      </c>
      <c r="B70" s="62" t="s">
        <v>50</v>
      </c>
      <c r="C70" s="76">
        <v>2407.9</v>
      </c>
      <c r="E70" s="110"/>
      <c r="F70" s="104"/>
    </row>
    <row r="71" spans="1:6" ht="15.75">
      <c r="A71" s="6">
        <v>3105</v>
      </c>
      <c r="B71" s="62" t="s">
        <v>79</v>
      </c>
      <c r="C71" s="76">
        <v>1061.1</v>
      </c>
      <c r="E71" s="110"/>
      <c r="F71" s="104"/>
    </row>
    <row r="72" spans="1:6" ht="15.75">
      <c r="A72" s="6">
        <v>3112</v>
      </c>
      <c r="B72" s="62" t="s">
        <v>51</v>
      </c>
      <c r="C72" s="76">
        <v>64.5</v>
      </c>
      <c r="E72" s="110"/>
      <c r="F72" s="104"/>
    </row>
    <row r="73" spans="1:6" ht="31.5">
      <c r="A73" s="7" t="s">
        <v>80</v>
      </c>
      <c r="B73" s="62" t="s">
        <v>81</v>
      </c>
      <c r="C73" s="76">
        <v>467.2</v>
      </c>
      <c r="E73" s="110"/>
      <c r="F73" s="104"/>
    </row>
    <row r="74" spans="1:6" ht="47.25">
      <c r="A74" s="6">
        <v>3160</v>
      </c>
      <c r="B74" s="62" t="s">
        <v>82</v>
      </c>
      <c r="C74" s="76">
        <v>192.7</v>
      </c>
      <c r="E74" s="110"/>
      <c r="F74" s="104"/>
    </row>
    <row r="75" spans="1:6" ht="39.75" customHeight="1">
      <c r="A75" s="6">
        <v>3171</v>
      </c>
      <c r="B75" s="62" t="s">
        <v>143</v>
      </c>
      <c r="C75" s="76">
        <v>7.6</v>
      </c>
      <c r="E75" s="110"/>
      <c r="F75" s="104"/>
    </row>
    <row r="76" spans="1:6" ht="47.25">
      <c r="A76" s="56" t="s">
        <v>83</v>
      </c>
      <c r="B76" s="62" t="s">
        <v>84</v>
      </c>
      <c r="C76" s="76">
        <v>121</v>
      </c>
      <c r="E76" s="110"/>
      <c r="F76" s="104"/>
    </row>
    <row r="77" spans="1:6" ht="15.75">
      <c r="A77" s="56" t="s">
        <v>141</v>
      </c>
      <c r="B77" s="62" t="s">
        <v>142</v>
      </c>
      <c r="C77" s="76">
        <v>59.3</v>
      </c>
      <c r="E77" s="110"/>
      <c r="F77" s="104"/>
    </row>
    <row r="78" spans="1:6" ht="15.75">
      <c r="A78" s="7" t="s">
        <v>85</v>
      </c>
      <c r="B78" s="62" t="s">
        <v>86</v>
      </c>
      <c r="C78" s="76">
        <v>24.8</v>
      </c>
      <c r="E78" s="110"/>
      <c r="F78" s="104"/>
    </row>
    <row r="79" spans="1:6" ht="15.75">
      <c r="A79" s="6">
        <v>3242</v>
      </c>
      <c r="B79" s="62" t="s">
        <v>87</v>
      </c>
      <c r="C79" s="76">
        <v>2049.3</v>
      </c>
      <c r="E79" s="110"/>
      <c r="F79" s="104"/>
    </row>
    <row r="80" spans="1:6" s="3" customFormat="1" ht="15.75">
      <c r="A80" s="58">
        <v>4000</v>
      </c>
      <c r="B80" s="8" t="s">
        <v>8</v>
      </c>
      <c r="C80" s="77">
        <f>SUM(C82+C83+C84+C85+C81)</f>
        <v>2972.1000000000004</v>
      </c>
      <c r="E80" s="111"/>
      <c r="F80" s="104"/>
    </row>
    <row r="81" spans="1:6" ht="15.75">
      <c r="A81" s="6">
        <v>4030</v>
      </c>
      <c r="B81" s="62" t="s">
        <v>88</v>
      </c>
      <c r="C81" s="76">
        <v>1008.3</v>
      </c>
      <c r="E81" s="110"/>
      <c r="F81" s="104"/>
    </row>
    <row r="82" spans="1:6" ht="15.75">
      <c r="A82" s="6">
        <v>4040</v>
      </c>
      <c r="B82" s="62" t="s">
        <v>89</v>
      </c>
      <c r="C82" s="76">
        <v>327.8</v>
      </c>
      <c r="E82" s="110"/>
      <c r="F82" s="104"/>
    </row>
    <row r="83" spans="1:6" ht="31.5">
      <c r="A83" s="6">
        <v>4060</v>
      </c>
      <c r="B83" s="62" t="s">
        <v>90</v>
      </c>
      <c r="C83" s="76">
        <v>433.1</v>
      </c>
      <c r="E83" s="110"/>
      <c r="F83" s="104"/>
    </row>
    <row r="84" spans="1:6" ht="15.75">
      <c r="A84" s="6">
        <v>4081</v>
      </c>
      <c r="B84" s="62" t="s">
        <v>91</v>
      </c>
      <c r="C84" s="76">
        <v>874.9</v>
      </c>
      <c r="E84" s="110"/>
      <c r="F84" s="104"/>
    </row>
    <row r="85" spans="1:6" ht="15.75">
      <c r="A85" s="6">
        <v>4082</v>
      </c>
      <c r="B85" s="62" t="s">
        <v>92</v>
      </c>
      <c r="C85" s="76">
        <v>328</v>
      </c>
      <c r="E85" s="110"/>
      <c r="F85" s="104"/>
    </row>
    <row r="86" spans="1:6" s="3" customFormat="1" ht="15.75">
      <c r="A86" s="58">
        <v>5000</v>
      </c>
      <c r="B86" s="8" t="s">
        <v>39</v>
      </c>
      <c r="C86" s="77">
        <f>C87</f>
        <v>575.5</v>
      </c>
      <c r="E86" s="111"/>
      <c r="F86" s="104"/>
    </row>
    <row r="87" spans="1:6" ht="15.75">
      <c r="A87" s="6">
        <v>5011</v>
      </c>
      <c r="B87" s="66" t="s">
        <v>52</v>
      </c>
      <c r="C87" s="76">
        <v>575.5</v>
      </c>
      <c r="E87" s="110"/>
      <c r="F87" s="104"/>
    </row>
    <row r="88" spans="1:6" ht="15.75">
      <c r="A88" s="55" t="s">
        <v>53</v>
      </c>
      <c r="B88" s="8" t="s">
        <v>10</v>
      </c>
      <c r="C88" s="73">
        <f>C89+C90</f>
        <v>18949.899999999998</v>
      </c>
      <c r="E88" s="106"/>
      <c r="F88" s="104"/>
    </row>
    <row r="89" spans="1:6" ht="32.25" thickBot="1">
      <c r="A89" s="56" t="s">
        <v>94</v>
      </c>
      <c r="B89" s="62" t="s">
        <v>95</v>
      </c>
      <c r="C89" s="132">
        <v>1433.6</v>
      </c>
      <c r="E89" s="107"/>
      <c r="F89" s="104"/>
    </row>
    <row r="90" spans="1:6" ht="15.75">
      <c r="A90" s="56" t="s">
        <v>54</v>
      </c>
      <c r="B90" s="62" t="s">
        <v>96</v>
      </c>
      <c r="C90" s="131">
        <v>17516.3</v>
      </c>
      <c r="E90" s="107"/>
      <c r="F90" s="104"/>
    </row>
    <row r="91" spans="1:6" ht="15.75">
      <c r="A91" s="64" t="s">
        <v>97</v>
      </c>
      <c r="B91" s="67" t="s">
        <v>98</v>
      </c>
      <c r="C91" s="73">
        <f>C93+C94+C95+C96+C97+C92</f>
        <v>2382.5000000000005</v>
      </c>
      <c r="E91" s="106"/>
      <c r="F91" s="104"/>
    </row>
    <row r="92" spans="1:6" ht="15.75">
      <c r="A92" s="65">
        <v>7370</v>
      </c>
      <c r="B92" s="68" t="s">
        <v>159</v>
      </c>
      <c r="C92" s="74">
        <v>110.9</v>
      </c>
      <c r="E92" s="106"/>
      <c r="F92" s="104"/>
    </row>
    <row r="93" spans="1:6" ht="31.5">
      <c r="A93" s="63" t="s">
        <v>99</v>
      </c>
      <c r="B93" s="62" t="s">
        <v>100</v>
      </c>
      <c r="C93" s="76">
        <v>1970.8</v>
      </c>
      <c r="E93" s="110"/>
      <c r="F93" s="104"/>
    </row>
    <row r="94" spans="1:6" ht="15.75">
      <c r="A94" s="63" t="s">
        <v>101</v>
      </c>
      <c r="B94" s="62" t="s">
        <v>102</v>
      </c>
      <c r="C94" s="74">
        <v>251.9</v>
      </c>
      <c r="E94" s="107"/>
      <c r="F94" s="104"/>
    </row>
    <row r="95" spans="1:6" s="52" customFormat="1" ht="15.75">
      <c r="A95" s="63">
        <v>7622</v>
      </c>
      <c r="B95" s="62" t="s">
        <v>130</v>
      </c>
      <c r="C95" s="74">
        <v>43.3</v>
      </c>
      <c r="E95" s="107"/>
      <c r="F95" s="104"/>
    </row>
    <row r="96" spans="1:6" ht="15.75">
      <c r="A96" s="63" t="s">
        <v>103</v>
      </c>
      <c r="B96" s="62" t="s">
        <v>63</v>
      </c>
      <c r="C96" s="76">
        <v>2.8</v>
      </c>
      <c r="E96" s="110"/>
      <c r="F96" s="104"/>
    </row>
    <row r="97" spans="1:6" ht="15.75">
      <c r="A97" s="63" t="s">
        <v>104</v>
      </c>
      <c r="B97" s="62" t="s">
        <v>105</v>
      </c>
      <c r="C97" s="74">
        <v>2.8</v>
      </c>
      <c r="E97" s="107"/>
      <c r="F97" s="104"/>
    </row>
    <row r="98" spans="1:6" ht="15.75">
      <c r="A98" s="64" t="s">
        <v>56</v>
      </c>
      <c r="B98" s="67" t="s">
        <v>106</v>
      </c>
      <c r="C98" s="77">
        <f>C99+C100+C101</f>
        <v>1154.1000000000001</v>
      </c>
      <c r="E98" s="111"/>
      <c r="F98" s="104"/>
    </row>
    <row r="99" spans="1:6" ht="31.5">
      <c r="A99" s="65" t="s">
        <v>107</v>
      </c>
      <c r="B99" s="68" t="s">
        <v>108</v>
      </c>
      <c r="C99" s="74">
        <v>988</v>
      </c>
      <c r="E99" s="107"/>
      <c r="F99" s="104"/>
    </row>
    <row r="100" spans="1:6" ht="15.75">
      <c r="A100" s="65" t="s">
        <v>109</v>
      </c>
      <c r="B100" s="68" t="s">
        <v>55</v>
      </c>
      <c r="C100" s="74">
        <v>37.9</v>
      </c>
      <c r="E100" s="107"/>
      <c r="F100" s="104"/>
    </row>
    <row r="101" spans="1:6" ht="15.75">
      <c r="A101" s="65">
        <v>8600</v>
      </c>
      <c r="B101" s="68" t="s">
        <v>134</v>
      </c>
      <c r="C101" s="74">
        <v>128.2</v>
      </c>
      <c r="E101" s="107"/>
      <c r="F101" s="104"/>
    </row>
    <row r="102" spans="1:6" ht="15.75">
      <c r="A102" s="64" t="s">
        <v>110</v>
      </c>
      <c r="B102" s="67" t="s">
        <v>111</v>
      </c>
      <c r="C102" s="77">
        <f>C103+C105+C108+C109+C107+C104</f>
        <v>11852.9</v>
      </c>
      <c r="E102" s="111"/>
      <c r="F102" s="104"/>
    </row>
    <row r="103" spans="1:6" ht="15.75">
      <c r="A103" s="65">
        <v>9150</v>
      </c>
      <c r="B103" s="68" t="s">
        <v>157</v>
      </c>
      <c r="C103" s="74">
        <v>1002.5</v>
      </c>
      <c r="E103" s="111"/>
      <c r="F103" s="104"/>
    </row>
    <row r="104" spans="1:6" ht="31.5">
      <c r="A104" s="65">
        <v>9310</v>
      </c>
      <c r="B104" s="68" t="s">
        <v>135</v>
      </c>
      <c r="C104" s="74">
        <v>896</v>
      </c>
      <c r="E104" s="111"/>
      <c r="F104" s="104"/>
    </row>
    <row r="105" spans="1:6" s="52" customFormat="1" ht="31.5">
      <c r="A105" s="65" t="s">
        <v>112</v>
      </c>
      <c r="B105" s="68" t="s">
        <v>113</v>
      </c>
      <c r="C105" s="74">
        <v>5570.8</v>
      </c>
      <c r="E105" s="107"/>
      <c r="F105" s="104"/>
    </row>
    <row r="106" spans="1:6" s="52" customFormat="1" ht="31.5">
      <c r="A106" s="65">
        <v>9420</v>
      </c>
      <c r="B106" s="68" t="s">
        <v>158</v>
      </c>
      <c r="C106" s="74">
        <v>0.1</v>
      </c>
      <c r="E106" s="107"/>
      <c r="F106" s="104"/>
    </row>
    <row r="107" spans="1:6" s="52" customFormat="1" ht="15.75">
      <c r="A107" s="65">
        <v>9750</v>
      </c>
      <c r="B107" s="68" t="s">
        <v>133</v>
      </c>
      <c r="C107" s="74">
        <v>685</v>
      </c>
      <c r="E107" s="107"/>
      <c r="F107" s="104"/>
    </row>
    <row r="108" spans="1:6" ht="15.75" customHeight="1">
      <c r="A108" s="65" t="s">
        <v>114</v>
      </c>
      <c r="B108" s="68" t="s">
        <v>115</v>
      </c>
      <c r="C108" s="74">
        <v>3337.6</v>
      </c>
      <c r="E108" s="107"/>
      <c r="F108" s="104"/>
    </row>
    <row r="109" spans="1:6" ht="35.25" customHeight="1">
      <c r="A109" s="65" t="s">
        <v>116</v>
      </c>
      <c r="B109" s="68" t="s">
        <v>117</v>
      </c>
      <c r="C109" s="78">
        <v>361</v>
      </c>
      <c r="E109" s="112"/>
      <c r="F109" s="104"/>
    </row>
    <row r="110" spans="1:6" ht="19.5" customHeight="1" thickBot="1">
      <c r="A110" s="65"/>
      <c r="B110" s="17" t="s">
        <v>9</v>
      </c>
      <c r="C110" s="79">
        <f>C102+C98+C91+C88+C86+C80+C65+C63+C54+C53</f>
        <v>163001.9</v>
      </c>
      <c r="E110" s="113"/>
      <c r="F110" s="104"/>
    </row>
    <row r="111" spans="1:6" ht="18.75">
      <c r="A111" s="21"/>
      <c r="B111" s="22" t="s">
        <v>22</v>
      </c>
      <c r="C111" s="22"/>
      <c r="E111" s="114"/>
      <c r="F111" s="104"/>
    </row>
    <row r="112" spans="1:6" ht="18.75">
      <c r="A112" s="21"/>
      <c r="B112" s="23" t="s">
        <v>30</v>
      </c>
      <c r="C112" s="24"/>
      <c r="E112" s="115"/>
      <c r="F112" s="104"/>
    </row>
    <row r="113" spans="1:6" ht="18.75">
      <c r="A113" s="21"/>
      <c r="B113" s="25" t="s">
        <v>168</v>
      </c>
      <c r="C113" s="25"/>
      <c r="E113" s="116"/>
      <c r="F113" s="104"/>
    </row>
    <row r="114" spans="1:6" ht="15.75">
      <c r="A114" s="21"/>
      <c r="B114" s="26"/>
      <c r="C114" s="27" t="s">
        <v>21</v>
      </c>
      <c r="E114" s="117"/>
      <c r="F114" s="104"/>
    </row>
    <row r="115" spans="1:6" ht="47.25">
      <c r="A115" s="12"/>
      <c r="B115" s="48" t="s">
        <v>0</v>
      </c>
      <c r="C115" s="12" t="s">
        <v>169</v>
      </c>
      <c r="E115" s="118"/>
      <c r="F115" s="104"/>
    </row>
    <row r="116" spans="1:6" ht="15.75">
      <c r="A116" s="49">
        <v>10000000</v>
      </c>
      <c r="B116" s="54" t="s">
        <v>1</v>
      </c>
      <c r="C116" s="71">
        <f>C117</f>
        <v>121.42</v>
      </c>
      <c r="E116" s="109"/>
      <c r="F116" s="104"/>
    </row>
    <row r="117" spans="1:6" ht="15.75">
      <c r="A117" s="41">
        <v>19000000</v>
      </c>
      <c r="B117" s="42" t="s">
        <v>26</v>
      </c>
      <c r="C117" s="71">
        <f>C118</f>
        <v>121.42</v>
      </c>
      <c r="E117" s="109"/>
      <c r="F117" s="104"/>
    </row>
    <row r="118" spans="1:6" ht="15.75">
      <c r="A118" s="33">
        <v>19010000</v>
      </c>
      <c r="B118" s="18" t="s">
        <v>12</v>
      </c>
      <c r="C118" s="70">
        <v>121.42</v>
      </c>
      <c r="E118" s="105"/>
      <c r="F118" s="104"/>
    </row>
    <row r="119" spans="1:6" ht="15.75">
      <c r="A119" s="31">
        <v>20000000</v>
      </c>
      <c r="B119" s="50" t="s">
        <v>13</v>
      </c>
      <c r="C119" s="69">
        <f>C120+C123</f>
        <v>5048.84</v>
      </c>
      <c r="E119" s="103"/>
      <c r="F119" s="104"/>
    </row>
    <row r="120" spans="1:6" ht="15.75">
      <c r="A120" s="41">
        <v>24000000</v>
      </c>
      <c r="B120" s="44" t="s">
        <v>16</v>
      </c>
      <c r="C120" s="71">
        <f>C121+C122</f>
        <v>922.7</v>
      </c>
      <c r="E120" s="119"/>
      <c r="F120" s="104"/>
    </row>
    <row r="121" spans="1:6" ht="15.75">
      <c r="A121" s="38">
        <v>24062100</v>
      </c>
      <c r="B121" s="51" t="s">
        <v>34</v>
      </c>
      <c r="C121" s="72">
        <v>285.84</v>
      </c>
      <c r="E121" s="108"/>
      <c r="F121" s="104"/>
    </row>
    <row r="122" spans="1:6" ht="15.75">
      <c r="A122" s="33">
        <v>24170000</v>
      </c>
      <c r="B122" s="45" t="s">
        <v>31</v>
      </c>
      <c r="C122" s="70">
        <v>636.86</v>
      </c>
      <c r="E122" s="105"/>
      <c r="F122" s="104"/>
    </row>
    <row r="123" spans="1:6" ht="15.75">
      <c r="A123" s="41">
        <v>25000000</v>
      </c>
      <c r="B123" s="44" t="s">
        <v>36</v>
      </c>
      <c r="C123" s="71">
        <v>4126.14</v>
      </c>
      <c r="E123" s="109"/>
      <c r="F123" s="104"/>
    </row>
    <row r="124" spans="1:6" s="9" customFormat="1" ht="15.75">
      <c r="A124" s="41">
        <v>30000000</v>
      </c>
      <c r="B124" s="61" t="s">
        <v>17</v>
      </c>
      <c r="C124" s="80">
        <f>C125+C126</f>
        <v>99.17</v>
      </c>
      <c r="E124" s="120"/>
      <c r="F124" s="104"/>
    </row>
    <row r="125" spans="1:6" ht="15.75">
      <c r="A125" s="33">
        <v>31030000</v>
      </c>
      <c r="B125" s="34" t="s">
        <v>32</v>
      </c>
      <c r="C125" s="70">
        <v>-0.83</v>
      </c>
      <c r="E125" s="105"/>
      <c r="F125" s="104"/>
    </row>
    <row r="126" spans="1:6" ht="15.75">
      <c r="A126" s="33">
        <v>33010100</v>
      </c>
      <c r="B126" s="34" t="s">
        <v>14</v>
      </c>
      <c r="C126" s="70">
        <v>100</v>
      </c>
      <c r="E126" s="105"/>
      <c r="F126" s="104"/>
    </row>
    <row r="127" spans="1:6" ht="15.75">
      <c r="A127" s="33"/>
      <c r="B127" s="97" t="s">
        <v>153</v>
      </c>
      <c r="C127" s="71">
        <f>C116+C119+C124</f>
        <v>5269.43</v>
      </c>
      <c r="E127" s="105"/>
      <c r="F127" s="104"/>
    </row>
    <row r="128" spans="1:6" ht="15.75">
      <c r="A128" s="31"/>
      <c r="B128" s="35" t="s">
        <v>151</v>
      </c>
      <c r="C128" s="69">
        <f>C116+C119+C124</f>
        <v>5269.43</v>
      </c>
      <c r="E128" s="103"/>
      <c r="F128" s="104"/>
    </row>
    <row r="129" spans="1:6" ht="15.75">
      <c r="A129" s="28"/>
      <c r="B129" s="28"/>
      <c r="C129" s="28"/>
      <c r="E129" s="28"/>
      <c r="F129" s="104"/>
    </row>
    <row r="130" spans="1:6" ht="51" customHeight="1">
      <c r="A130" s="12" t="s">
        <v>58</v>
      </c>
      <c r="B130" s="13" t="s">
        <v>5</v>
      </c>
      <c r="C130" s="12" t="s">
        <v>167</v>
      </c>
      <c r="E130" s="118"/>
      <c r="F130" s="104"/>
    </row>
    <row r="131" spans="1:6" ht="15.75">
      <c r="A131" s="55" t="s">
        <v>44</v>
      </c>
      <c r="B131" s="8" t="s">
        <v>6</v>
      </c>
      <c r="C131" s="81">
        <v>253.2</v>
      </c>
      <c r="D131" s="3"/>
      <c r="E131" s="121"/>
      <c r="F131" s="104"/>
    </row>
    <row r="132" spans="1:6" ht="15.75">
      <c r="A132" s="55" t="s">
        <v>45</v>
      </c>
      <c r="B132" s="8" t="s">
        <v>7</v>
      </c>
      <c r="C132" s="82">
        <f>C133+C134+C136+C137+C135</f>
        <v>5201.299999999999</v>
      </c>
      <c r="D132" s="3"/>
      <c r="E132" s="122"/>
      <c r="F132" s="104"/>
    </row>
    <row r="133" spans="1:6" ht="15.75">
      <c r="A133" s="7" t="s">
        <v>41</v>
      </c>
      <c r="B133" s="62" t="s">
        <v>70</v>
      </c>
      <c r="C133" s="83">
        <v>1174.9</v>
      </c>
      <c r="E133" s="123"/>
      <c r="F133" s="104"/>
    </row>
    <row r="134" spans="1:6" ht="47.25">
      <c r="A134" s="7" t="s">
        <v>42</v>
      </c>
      <c r="B134" s="62" t="s">
        <v>71</v>
      </c>
      <c r="C134" s="83">
        <v>757.8</v>
      </c>
      <c r="E134" s="123"/>
      <c r="F134" s="104"/>
    </row>
    <row r="135" spans="1:6" ht="32.25" customHeight="1">
      <c r="A135" s="7" t="s">
        <v>154</v>
      </c>
      <c r="B135" s="62" t="s">
        <v>155</v>
      </c>
      <c r="C135" s="83">
        <v>2989.2</v>
      </c>
      <c r="D135" t="s">
        <v>156</v>
      </c>
      <c r="E135" s="123"/>
      <c r="F135" s="104"/>
    </row>
    <row r="136" spans="1:6" ht="31.5" customHeight="1">
      <c r="A136" s="7" t="s">
        <v>43</v>
      </c>
      <c r="B136" s="62" t="s">
        <v>40</v>
      </c>
      <c r="C136" s="83">
        <v>181</v>
      </c>
      <c r="E136" s="123"/>
      <c r="F136" s="104"/>
    </row>
    <row r="137" spans="1:6" ht="31.5">
      <c r="A137" s="7" t="s">
        <v>66</v>
      </c>
      <c r="B137" s="62" t="s">
        <v>72</v>
      </c>
      <c r="C137" s="83">
        <v>98.4</v>
      </c>
      <c r="E137" s="123"/>
      <c r="F137" s="104"/>
    </row>
    <row r="138" spans="1:6" ht="15.75">
      <c r="A138" s="15" t="s">
        <v>46</v>
      </c>
      <c r="B138" s="16" t="s">
        <v>15</v>
      </c>
      <c r="C138" s="84">
        <f>C139</f>
        <v>178.4</v>
      </c>
      <c r="E138" s="124"/>
      <c r="F138" s="104"/>
    </row>
    <row r="139" spans="1:6" ht="31.5">
      <c r="A139" s="20" t="s">
        <v>59</v>
      </c>
      <c r="B139" s="62" t="s">
        <v>50</v>
      </c>
      <c r="C139" s="85">
        <v>178.4</v>
      </c>
      <c r="E139" s="125"/>
      <c r="F139" s="104"/>
    </row>
    <row r="140" spans="1:6" ht="15.75">
      <c r="A140" s="58">
        <v>4000</v>
      </c>
      <c r="B140" s="8" t="s">
        <v>8</v>
      </c>
      <c r="C140" s="84">
        <f>SUM(C141:C143)</f>
        <v>137.6</v>
      </c>
      <c r="E140" s="124"/>
      <c r="F140" s="104"/>
    </row>
    <row r="141" spans="1:6" ht="15.75">
      <c r="A141" s="6">
        <v>4030</v>
      </c>
      <c r="B141" s="62" t="s">
        <v>88</v>
      </c>
      <c r="C141" s="85">
        <v>1.1</v>
      </c>
      <c r="E141" s="125"/>
      <c r="F141" s="104"/>
    </row>
    <row r="142" spans="1:6" ht="15.75">
      <c r="A142" s="6">
        <v>4040</v>
      </c>
      <c r="B142" s="62" t="s">
        <v>89</v>
      </c>
      <c r="C142" s="85">
        <v>0.6</v>
      </c>
      <c r="E142" s="125"/>
      <c r="F142" s="104"/>
    </row>
    <row r="143" spans="1:6" ht="15.75">
      <c r="A143" s="6">
        <v>4081</v>
      </c>
      <c r="B143" s="62" t="s">
        <v>91</v>
      </c>
      <c r="C143" s="86">
        <v>135.9</v>
      </c>
      <c r="E143" s="125"/>
      <c r="F143" s="104"/>
    </row>
    <row r="144" spans="1:6" ht="15.75">
      <c r="A144" s="55" t="s">
        <v>53</v>
      </c>
      <c r="B144" s="67" t="s">
        <v>93</v>
      </c>
      <c r="C144" s="87">
        <f>C145+C146+C147+C148</f>
        <v>9687.1</v>
      </c>
      <c r="E144" s="124"/>
      <c r="F144" s="104"/>
    </row>
    <row r="145" spans="1:6" ht="15.75">
      <c r="A145" s="59">
        <v>6013</v>
      </c>
      <c r="B145" s="62" t="s">
        <v>118</v>
      </c>
      <c r="C145" s="86">
        <v>1600.4</v>
      </c>
      <c r="E145" s="125"/>
      <c r="F145" s="104"/>
    </row>
    <row r="146" spans="1:6" ht="31.5">
      <c r="A146" s="59">
        <v>6017</v>
      </c>
      <c r="B146" s="62" t="s">
        <v>95</v>
      </c>
      <c r="C146" s="86">
        <v>286.6</v>
      </c>
      <c r="E146" s="125"/>
      <c r="F146" s="104"/>
    </row>
    <row r="147" spans="1:6" ht="15.75">
      <c r="A147" s="59">
        <v>6030</v>
      </c>
      <c r="B147" s="62" t="s">
        <v>96</v>
      </c>
      <c r="C147" s="86">
        <v>7763.4</v>
      </c>
      <c r="E147" s="125"/>
      <c r="F147" s="104"/>
    </row>
    <row r="148" spans="1:6" ht="15.75">
      <c r="A148" s="59">
        <v>6090</v>
      </c>
      <c r="B148" s="62" t="s">
        <v>127</v>
      </c>
      <c r="C148" s="86">
        <v>36.7</v>
      </c>
      <c r="E148" s="125"/>
      <c r="F148" s="104"/>
    </row>
    <row r="149" spans="1:6" s="3" customFormat="1" ht="15.75">
      <c r="A149" s="60">
        <v>7000</v>
      </c>
      <c r="B149" s="67" t="s">
        <v>98</v>
      </c>
      <c r="C149" s="87">
        <f>C150+C152+C157+C151+C154+C153+C156+C155</f>
        <v>3611.9</v>
      </c>
      <c r="E149" s="124"/>
      <c r="F149" s="104"/>
    </row>
    <row r="150" spans="1:6" ht="15.75">
      <c r="A150" s="59">
        <v>7130</v>
      </c>
      <c r="B150" s="62" t="s">
        <v>119</v>
      </c>
      <c r="C150" s="86">
        <v>55.4</v>
      </c>
      <c r="E150" s="125"/>
      <c r="F150" s="104"/>
    </row>
    <row r="151" spans="1:6" ht="15.75">
      <c r="A151" s="59">
        <v>7310</v>
      </c>
      <c r="B151" s="62" t="s">
        <v>120</v>
      </c>
      <c r="C151" s="86">
        <v>565.8</v>
      </c>
      <c r="E151" s="125"/>
      <c r="F151" s="104"/>
    </row>
    <row r="152" spans="1:6" ht="31.5">
      <c r="A152" s="20" t="s">
        <v>125</v>
      </c>
      <c r="B152" s="62" t="s">
        <v>121</v>
      </c>
      <c r="C152" s="86">
        <v>1373.4</v>
      </c>
      <c r="E152" s="124"/>
      <c r="F152" s="104"/>
    </row>
    <row r="153" spans="1:6" ht="15.75">
      <c r="A153" s="59">
        <v>7340</v>
      </c>
      <c r="B153" s="62" t="s">
        <v>122</v>
      </c>
      <c r="C153" s="86">
        <v>149</v>
      </c>
      <c r="E153" s="125"/>
      <c r="F153" s="104"/>
    </row>
    <row r="154" spans="1:6" s="3" customFormat="1" ht="15.75">
      <c r="A154" s="135">
        <v>7350</v>
      </c>
      <c r="B154" s="62" t="s">
        <v>123</v>
      </c>
      <c r="C154" s="86">
        <v>167.8</v>
      </c>
      <c r="E154" s="124"/>
      <c r="F154" s="104"/>
    </row>
    <row r="155" spans="1:6" s="3" customFormat="1" ht="31.5">
      <c r="A155" s="135">
        <v>7361</v>
      </c>
      <c r="B155" s="62" t="s">
        <v>161</v>
      </c>
      <c r="C155" s="86">
        <v>290.5</v>
      </c>
      <c r="E155" s="124"/>
      <c r="F155" s="104"/>
    </row>
    <row r="156" spans="1:6" s="3" customFormat="1" ht="27.75" customHeight="1">
      <c r="A156" s="135">
        <v>7363</v>
      </c>
      <c r="B156" s="62" t="s">
        <v>162</v>
      </c>
      <c r="C156" s="86">
        <v>878.4</v>
      </c>
      <c r="E156" s="124"/>
      <c r="F156" s="104"/>
    </row>
    <row r="157" spans="1:6" ht="15.75" customHeight="1">
      <c r="A157" s="33">
        <v>7530</v>
      </c>
      <c r="B157" s="62" t="s">
        <v>102</v>
      </c>
      <c r="C157" s="85">
        <v>131.6</v>
      </c>
      <c r="E157" s="124"/>
      <c r="F157" s="104"/>
    </row>
    <row r="158" spans="1:6" ht="19.5" customHeight="1">
      <c r="A158" s="41">
        <v>8000</v>
      </c>
      <c r="B158" s="67" t="s">
        <v>106</v>
      </c>
      <c r="C158" s="90">
        <f>C159+C160</f>
        <v>592.3</v>
      </c>
      <c r="E158" s="126"/>
      <c r="F158" s="104"/>
    </row>
    <row r="159" spans="1:6" ht="19.5" customHeight="1">
      <c r="A159" s="38">
        <v>8110</v>
      </c>
      <c r="B159" s="68" t="s">
        <v>108</v>
      </c>
      <c r="C159" s="136">
        <v>339.8</v>
      </c>
      <c r="E159" s="126"/>
      <c r="F159" s="104"/>
    </row>
    <row r="160" spans="1:6" ht="16.5" customHeight="1">
      <c r="A160" s="91">
        <v>8330</v>
      </c>
      <c r="B160" s="89" t="s">
        <v>124</v>
      </c>
      <c r="C160" s="92">
        <v>252.5</v>
      </c>
      <c r="E160" s="127"/>
      <c r="F160" s="104"/>
    </row>
    <row r="161" spans="1:6" ht="18" customHeight="1" thickBot="1">
      <c r="A161" s="93"/>
      <c r="B161" s="17" t="s">
        <v>9</v>
      </c>
      <c r="C161" s="99">
        <f>C158+C149+C144+C140+C138+C132+C131</f>
        <v>19661.8</v>
      </c>
      <c r="E161" s="128"/>
      <c r="F161" s="129"/>
    </row>
    <row r="162" ht="30" customHeight="1">
      <c r="B162" s="88"/>
    </row>
    <row r="163" ht="15" customHeight="1">
      <c r="B163" s="52"/>
    </row>
    <row r="164" ht="15.75">
      <c r="B164" s="52"/>
    </row>
    <row r="165" ht="15.75">
      <c r="B165" s="52"/>
    </row>
    <row r="166" ht="15.75">
      <c r="B166" s="52"/>
    </row>
    <row r="167" ht="15.75">
      <c r="B167" s="52"/>
    </row>
    <row r="168" ht="15.75">
      <c r="B168" s="52"/>
    </row>
    <row r="169" ht="15.75">
      <c r="B169" s="52"/>
    </row>
    <row r="170" ht="15.75">
      <c r="B170" s="52"/>
    </row>
    <row r="171" ht="15.75">
      <c r="B171" s="52"/>
    </row>
    <row r="172" ht="15.75">
      <c r="B172" s="52"/>
    </row>
    <row r="173" ht="15.75">
      <c r="B173" s="52"/>
    </row>
    <row r="174" ht="15.75">
      <c r="B174" s="52"/>
    </row>
    <row r="175" ht="15.75">
      <c r="B175" s="52"/>
    </row>
    <row r="176" ht="15.75">
      <c r="B176" s="52"/>
    </row>
    <row r="177" ht="15.75">
      <c r="B177" s="52"/>
    </row>
    <row r="178" ht="15.75">
      <c r="B178" s="52"/>
    </row>
    <row r="179" ht="15.75">
      <c r="B179" s="52"/>
    </row>
    <row r="180" ht="15.75">
      <c r="B180" s="52"/>
    </row>
    <row r="181" ht="15.75">
      <c r="B181" s="52"/>
    </row>
    <row r="182" ht="15.75">
      <c r="B182" s="52"/>
    </row>
    <row r="183" ht="15.75">
      <c r="B183" s="52"/>
    </row>
    <row r="184" ht="15.75">
      <c r="B184" s="52"/>
    </row>
    <row r="185" ht="15.75">
      <c r="B185" s="52"/>
    </row>
    <row r="186" ht="15.75">
      <c r="B186" s="52"/>
    </row>
    <row r="187" ht="15.75">
      <c r="B187" s="52"/>
    </row>
    <row r="188" ht="15.75">
      <c r="B188" s="52"/>
    </row>
    <row r="189" ht="15.75">
      <c r="B189" s="52"/>
    </row>
    <row r="190" ht="15.75">
      <c r="B190" s="52"/>
    </row>
    <row r="191" ht="15.75">
      <c r="B191" s="52"/>
    </row>
    <row r="192" ht="15.75">
      <c r="B192" s="52"/>
    </row>
    <row r="193" ht="15.75">
      <c r="B193" s="52"/>
    </row>
    <row r="194" ht="15.75">
      <c r="B194" s="52"/>
    </row>
    <row r="195" ht="15.75">
      <c r="B195" s="52"/>
    </row>
    <row r="196" ht="15.75">
      <c r="B196" s="52"/>
    </row>
    <row r="197" ht="15.75">
      <c r="B197" s="52"/>
    </row>
    <row r="198" ht="15.75">
      <c r="B198" s="52"/>
    </row>
    <row r="199" ht="15.75">
      <c r="B199" s="52"/>
    </row>
    <row r="200" ht="15.75">
      <c r="B200" s="52"/>
    </row>
    <row r="201" ht="15.75">
      <c r="B201" s="52"/>
    </row>
    <row r="202" ht="15.75">
      <c r="B202" s="52"/>
    </row>
    <row r="203" ht="15.75">
      <c r="B203" s="52"/>
    </row>
    <row r="204" ht="15.75">
      <c r="B204" s="52"/>
    </row>
    <row r="205" ht="15.75">
      <c r="B205" s="52"/>
    </row>
    <row r="206" ht="15.75">
      <c r="B206" s="52"/>
    </row>
    <row r="207" ht="15.75">
      <c r="B207" s="52"/>
    </row>
    <row r="208" ht="15.75">
      <c r="B208" s="52"/>
    </row>
    <row r="209" ht="15.75">
      <c r="B209" s="52"/>
    </row>
    <row r="210" ht="15.75">
      <c r="B210" s="52"/>
    </row>
    <row r="211" ht="15.75">
      <c r="B211" s="52"/>
    </row>
    <row r="212" ht="15.75">
      <c r="B212" s="52"/>
    </row>
    <row r="213" ht="15.75">
      <c r="B213" s="52"/>
    </row>
    <row r="214" ht="15.75">
      <c r="B214" s="52"/>
    </row>
    <row r="215" ht="15.75">
      <c r="B215" s="52"/>
    </row>
    <row r="216" ht="15.75">
      <c r="B216" s="52"/>
    </row>
    <row r="217" ht="15.75">
      <c r="B217" s="52"/>
    </row>
    <row r="218" ht="15.75">
      <c r="B218" s="52"/>
    </row>
    <row r="219" ht="15.75">
      <c r="B219" s="52"/>
    </row>
    <row r="220" ht="15.75">
      <c r="B220" s="52"/>
    </row>
    <row r="221" ht="15.75">
      <c r="B221" s="52"/>
    </row>
    <row r="222" ht="15.75">
      <c r="B222" s="52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9" manualBreakCount="19">
    <brk id="30" max="255" man="1"/>
    <brk id="31" max="255" man="1"/>
    <brk id="32" max="255" man="1"/>
    <brk id="39" max="255" man="1"/>
    <brk id="55" max="255" man="1"/>
    <brk id="56" max="255" man="1"/>
    <brk id="70" max="255" man="1"/>
    <brk id="94" max="255" man="1"/>
    <brk id="100" max="255" man="1"/>
    <brk id="101" max="255" man="1"/>
    <brk id="104" max="255" man="1"/>
    <brk id="110" max="255" man="1"/>
    <brk id="147" max="255" man="1"/>
    <brk id="151" max="255" man="1"/>
    <brk id="184" max="255" man="1"/>
    <brk id="192" max="255" man="1"/>
    <brk id="194" max="255" man="1"/>
    <brk id="195" max="255" man="1"/>
    <brk id="2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2019-11-05T10:52:14Z</cp:lastPrinted>
  <dcterms:created xsi:type="dcterms:W3CDTF">1998-11-30T11:45:29Z</dcterms:created>
  <dcterms:modified xsi:type="dcterms:W3CDTF">2020-11-16T13:07:21Z</dcterms:modified>
  <cp:category/>
  <cp:version/>
  <cp:contentType/>
  <cp:contentStatus/>
</cp:coreProperties>
</file>