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<sst xmlns="http://schemas.openxmlformats.org/spreadsheetml/2006/main" count="199" uniqueCount="128">
  <si>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</si>
  <si>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</si>
  <si>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</si>
  <si>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соціального захисту та охорони здоров'я Чортківської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</si>
  <si>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</si>
  <si>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</si>
  <si>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</si>
  <si>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</si>
  <si>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</si>
  <si>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0800000</t>
  </si>
  <si>
    <t>38743174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</si>
  <si>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</si>
  <si>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</si>
  <si>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</si>
  <si>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</si>
  <si>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0810000</t>
  </si>
  <si>
    <t xml:space="preserve">(найменування відповідального виконавця)                        </t>
  </si>
  <si>
    <t>3.</t>
  </si>
  <si>
    <t>0812010</t>
  </si>
  <si>
    <t>2010</t>
  </si>
  <si>
    <t>0731</t>
  </si>
  <si>
    <t>Багатопрофільна стаціонарна медична допомога населенню</t>
  </si>
  <si>
    <t>1955400000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</si>
  <si>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</si>
  <si>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</si>
  <si>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</si>
  <si>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</si>
  <si>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</si>
  <si>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</si>
  <si>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</si>
  <si>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</si>
  <si>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</si>
  <si>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</si>
  <si>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</si>
  <si>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</si>
  <si>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</si>
  <si>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</si>
  <si>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</si>
  <si>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</si>
  <si>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Розвиток закладів охорони здоров’я</t>
  </si>
  <si>
    <t>s4.6</t>
  </si>
  <si>
    <t>7. Мета бюджетної програми</t>
  </si>
  <si>
    <t>Підвищення рівня надання медичної допомоги та збереження здоров’я населення</t>
  </si>
  <si>
    <t>8. Завдання бюджетної програми</t>
  </si>
  <si>
    <t>Завдання</t>
  </si>
  <si>
    <t>npp</t>
  </si>
  <si>
    <t>p4.7</t>
  </si>
  <si>
    <t>Видатки на програму співфінансування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</si>
  <si>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</si>
  <si>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</si>
  <si>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</si>
  <si>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</si>
  <si>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</si>
  <si>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</si>
  <si>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</si>
  <si>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</si>
  <si>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</si>
  <si>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</si>
  <si>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</si>
  <si>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Матеріальні затрати</t>
  </si>
  <si>
    <t>s4.8</t>
  </si>
  <si>
    <t>Витрати на комунальні послуги</t>
  </si>
  <si>
    <t>Інші операційні витрати</t>
  </si>
  <si>
    <t>Капітальні видатки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</si>
  <si>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</si>
  <si>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</si>
  <si>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</si>
  <si>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</si>
  <si>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фінансової підтримки комунального некомерційного підприємства "Чортківська центральна комунальна районна лікарня" на 2021-2023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</si>
  <si>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</si>
  <si>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</si>
  <si>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</si>
  <si>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</si>
  <si>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</si>
  <si>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</si>
  <si>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</si>
  <si>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</si>
  <si>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</si>
  <si>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</si>
  <si>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</si>
  <si>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грн.</t>
  </si>
  <si>
    <t>розрахунок</t>
  </si>
  <si>
    <t>Нарахування на оплату праці</t>
  </si>
  <si>
    <t>Медикаменди та перев'язувальні матеріали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</si>
  <si>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</si>
  <si>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</si>
  <si>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</si>
  <si>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</si>
  <si>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</si>
  <si>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</t>
  </si>
  <si>
    <t>Інші поточні видатки</t>
  </si>
  <si>
    <t>Придбання обладнання і предметів довгострокового користування</t>
  </si>
  <si>
    <t>Реконструкція та реставрація інших об'єктів</t>
  </si>
  <si>
    <t>загальна площа приміщення</t>
  </si>
  <si>
    <t>кв. м.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</si>
  <si>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</si>
  <si>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</si>
  <si>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</si>
  <si>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</si>
  <si>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</si>
  <si>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</si>
  <si>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</si>
  <si>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</si>
  <si>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якості</t>
  </si>
  <si>
    <t>теплопостачання</t>
  </si>
  <si>
    <t>відс.</t>
  </si>
  <si>
    <t>водопостачання</t>
  </si>
  <si>
    <t>електроенергія</t>
  </si>
  <si>
    <t>вивіз побутових відходів</t>
  </si>
  <si>
    <t>(підпис)</t>
  </si>
  <si>
    <t>(ініціали/ініціал, прізвище)</t>
  </si>
  <si>
    <t>ПОГОДЖЕНО:</t>
  </si>
  <si>
    <t>Фінансове управління Чортківської міської ради</t>
  </si>
  <si>
    <t>(Назва місцевого фінансового органу)</t>
  </si>
  <si>
    <t>(Дата погодження)</t>
  </si>
  <si>
    <t>М.П.</t>
  </si>
  <si>
    <t>Начальник фінансового управління</t>
  </si>
  <si>
    <t>Надія БОЙКО</t>
  </si>
  <si>
    <t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24.12.2020 р. №142 "Про бюджет Чортківської міської територіальної громади на 2021 рік", Рішення сесії міської ради від 28.01.2021р. №209 "Про внесення змін до рішення міської ради від 24.12.2020р. №142 "Про бюджет Чортківської міської територіальної громади на 2021р.", Рішення сесії міської ради від 26.02.2021р. №265 "Про внесення змін до рішення міської ради від 24.12.2020р. №142 "Про бюджет Чортківської міської територіальної громади на 2021 р.", Рішення сесії міської ради від 23.04.2021р. №385 "Про внесення змін і доповнень до рішення міської ради від 24.12.2020р. №142 "Про бюджет Чортківської міської територіальної громади на 2021 р.</t>
  </si>
  <si>
    <t xml:space="preserve">Рішення сесії міськоі ради від 27.05.2021р. №431 "Про внесення змін і доповнень до рішення міської ради від 24.12.2020р. №142 "Про бюджет Чортківської міської територіальної громади на 2021 р."; Рішення сесії міської ради від 23.07.2021р. №561 "Про внесення змін і доповнень до рішення міської ради від 24.12.2020р. №142 "Про бюджет Чортківської міської територіальної громади на 2021 р."  Рішення сесії міської ради від 27.08.2021р. №590  "Про внесення змін і доповнень до рішення міської ради від 24.12.2020р. №142 "Про бюджет Чортківської міської територіальної громади на 2021 р."                                                                                                                                                                                                                                         Рішення сесії міськоі ради від 13.10.2021р. №678 "Про внесення змін і доповнень до рішення міської ради від 24.12.2020р. №142 "Про бюджет Чортківської міської територіальної громади на 2021 р." </t>
  </si>
  <si>
    <t xml:space="preserve">Рішення сесії міськоі ради від 29.10.2021р. №693 "Про внесення змін і доповнень до рішення міської ради від 24.12.2020р. №142 "Про бюджет Чортківської міської територіальної громади на 2021 р." </t>
  </si>
  <si>
    <t>Програма підтримки осіб Чортківської міської територіальної громади, які брали участь в антитерористичній операції, в операції Об'єднаних сил, членів сімей осіб, загиблих під час їх проведення на  2020-2022 роки</t>
  </si>
  <si>
    <t>47-од</t>
  </si>
  <si>
    <t xml:space="preserve">Рішення сесії міськоі ради від 10.11.2021р. №760 "Про внесення змін і доповнень до рішення міської ради від 24.12.2020р. №142 "Про бюджет Чортківської міської територіальної громади на 2021 р." </t>
  </si>
  <si>
    <t>Витрати на оплату праці та пенсії</t>
  </si>
  <si>
    <t>Заробітна плата, пенсії</t>
  </si>
  <si>
    <t>Начальник управління</t>
  </si>
  <si>
    <t>Оксана КАРПІНСЬКА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</si>
</sst>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#0.00"/>
  </numFmts>
  <fonts count="1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204" fontId="11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205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4" fontId="1" fillId="0" borderId="5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205" fontId="1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8"/>
  <sheetViews>
    <sheetView tabSelected="1" workbookViewId="0" topLeftCell="A1">
      <selection activeCell="AW102" sqref="AW102"/>
    </sheetView>
  </sheetViews>
  <sheetFormatPr defaultColWidth="9.140625" defaultRowHeight="12.7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128" t="s">
        <v>0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</row>
    <row r="2" spans="41:64" ht="15.75" customHeight="1">
      <c r="AO2" s="98" t="s">
        <v>1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41:64" ht="15" customHeight="1">
      <c r="AO3" s="41" t="s">
        <v>2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41:64" ht="31.5" customHeight="1">
      <c r="AO4" s="129" t="s">
        <v>3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41:64" ht="12.75">
      <c r="AO5" s="125" t="s">
        <v>4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41:58" ht="7.5" customHeight="1"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</row>
    <row r="7" spans="41:58" ht="12.75" customHeight="1">
      <c r="AO7" s="127">
        <v>44519</v>
      </c>
      <c r="AP7" s="57"/>
      <c r="AQ7" s="57"/>
      <c r="AR7" s="57"/>
      <c r="AS7" s="57"/>
      <c r="AT7" s="57"/>
      <c r="AU7" s="57"/>
      <c r="AV7" s="1" t="s">
        <v>5</v>
      </c>
      <c r="AW7" s="57" t="s">
        <v>122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41:58" ht="12.75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64" ht="15.75" customHeight="1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64" ht="15.75" customHeight="1">
      <c r="A11" s="124" t="s">
        <v>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4.25" customHeight="1">
      <c r="A13" s="6" t="s">
        <v>8</v>
      </c>
      <c r="B13" s="116" t="s">
        <v>9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7"/>
      <c r="N13" s="123" t="s">
        <v>3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8"/>
      <c r="AU13" s="116" t="s">
        <v>10</v>
      </c>
      <c r="AV13" s="117"/>
      <c r="AW13" s="117"/>
      <c r="AX13" s="117"/>
      <c r="AY13" s="117"/>
      <c r="AZ13" s="117"/>
      <c r="BA13" s="117"/>
      <c r="BB13" s="117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ht="24" customHeight="1">
      <c r="A14" s="9"/>
      <c r="B14" s="118" t="s">
        <v>11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9"/>
      <c r="N14" s="121" t="s">
        <v>12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9"/>
      <c r="AU14" s="118" t="s">
        <v>13</v>
      </c>
      <c r="AV14" s="118"/>
      <c r="AW14" s="118"/>
      <c r="AX14" s="118"/>
      <c r="AY14" s="118"/>
      <c r="AZ14" s="118"/>
      <c r="BA14" s="118"/>
      <c r="BB14" s="118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57:64" ht="12.75">
      <c r="BE15" s="10"/>
      <c r="BF15" s="10"/>
      <c r="BG15" s="10"/>
      <c r="BH15" s="10"/>
      <c r="BI15" s="10"/>
      <c r="BJ15" s="10"/>
      <c r="BK15" s="10"/>
      <c r="BL15" s="10"/>
    </row>
    <row r="16" spans="1:75" ht="15" customHeight="1">
      <c r="A16" s="11" t="s">
        <v>14</v>
      </c>
      <c r="B16" s="116" t="s">
        <v>15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7"/>
      <c r="N16" s="123" t="s">
        <v>3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8"/>
      <c r="AU16" s="116" t="s">
        <v>10</v>
      </c>
      <c r="AV16" s="117"/>
      <c r="AW16" s="117"/>
      <c r="AX16" s="117"/>
      <c r="AY16" s="117"/>
      <c r="AZ16" s="117"/>
      <c r="BA16" s="117"/>
      <c r="BB16" s="117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5" ht="24" customHeight="1">
      <c r="A17" s="15"/>
      <c r="B17" s="118" t="s">
        <v>11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9"/>
      <c r="N17" s="121" t="s">
        <v>16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9"/>
      <c r="AU17" s="118" t="s">
        <v>13</v>
      </c>
      <c r="AV17" s="118"/>
      <c r="AW17" s="118"/>
      <c r="AX17" s="118"/>
      <c r="AY17" s="118"/>
      <c r="AZ17" s="118"/>
      <c r="BA17" s="118"/>
      <c r="BB17" s="118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ht="12.75"/>
    <row r="19" spans="1:79" ht="28.5" customHeight="1">
      <c r="A19" s="6" t="s">
        <v>17</v>
      </c>
      <c r="B19" s="116" t="s">
        <v>18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N19" s="116" t="s">
        <v>19</v>
      </c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2"/>
      <c r="AA19" s="116" t="s">
        <v>20</v>
      </c>
      <c r="AB19" s="117"/>
      <c r="AC19" s="117"/>
      <c r="AD19" s="117"/>
      <c r="AE19" s="117"/>
      <c r="AF19" s="117"/>
      <c r="AG19" s="117"/>
      <c r="AH19" s="117"/>
      <c r="AI19" s="117"/>
      <c r="AJ19" s="12"/>
      <c r="AK19" s="122" t="s">
        <v>21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"/>
      <c r="BE19" s="116" t="s">
        <v>22</v>
      </c>
      <c r="BF19" s="117"/>
      <c r="BG19" s="117"/>
      <c r="BH19" s="117"/>
      <c r="BI19" s="117"/>
      <c r="BJ19" s="117"/>
      <c r="BK19" s="117"/>
      <c r="BL19" s="117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2:79" ht="25.5" customHeight="1">
      <c r="B20" s="118" t="s">
        <v>11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23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6"/>
      <c r="AA20" s="119" t="s">
        <v>24</v>
      </c>
      <c r="AB20" s="119"/>
      <c r="AC20" s="119"/>
      <c r="AD20" s="119"/>
      <c r="AE20" s="119"/>
      <c r="AF20" s="119"/>
      <c r="AG20" s="119"/>
      <c r="AH20" s="119"/>
      <c r="AI20" s="119"/>
      <c r="AJ20" s="16"/>
      <c r="AK20" s="120" t="s">
        <v>25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6"/>
      <c r="BE20" s="118" t="s">
        <v>26</v>
      </c>
      <c r="BF20" s="118"/>
      <c r="BG20" s="118"/>
      <c r="BH20" s="118"/>
      <c r="BI20" s="118"/>
      <c r="BJ20" s="118"/>
      <c r="BK20" s="118"/>
      <c r="BL20" s="118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64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ht="24.75" customHeight="1">
      <c r="A22" s="114" t="s">
        <v>27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3">
        <f>AS22+I23</f>
        <v>8385250.2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15" t="s">
        <v>28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3">
        <f>5670313+281618+1000000+34198.2</f>
        <v>6986129.2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92" t="s">
        <v>29</v>
      </c>
      <c r="BE22" s="92"/>
      <c r="BF22" s="92"/>
      <c r="BG22" s="92"/>
      <c r="BH22" s="92"/>
      <c r="BI22" s="92"/>
      <c r="BJ22" s="92"/>
      <c r="BK22" s="92"/>
      <c r="BL22" s="92"/>
    </row>
    <row r="23" spans="1:64" ht="24.75" customHeight="1">
      <c r="A23" s="92" t="s">
        <v>30</v>
      </c>
      <c r="B23" s="92"/>
      <c r="C23" s="92"/>
      <c r="D23" s="92"/>
      <c r="E23" s="92"/>
      <c r="F23" s="92"/>
      <c r="G23" s="92"/>
      <c r="H23" s="92"/>
      <c r="I23" s="113">
        <f>399121+1000000</f>
        <v>1399121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92" t="s">
        <v>31</v>
      </c>
      <c r="U23" s="92"/>
      <c r="V23" s="92"/>
      <c r="W23" s="92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2"/>
      <c r="BE23" s="22"/>
      <c r="BF23" s="22"/>
      <c r="BG23" s="22"/>
      <c r="BH23" s="22"/>
      <c r="BI23" s="22"/>
      <c r="BJ23" s="18"/>
      <c r="BK23" s="18"/>
      <c r="BL23" s="18"/>
    </row>
    <row r="24" spans="1:64" ht="12.75" customHeight="1">
      <c r="A24" s="19"/>
      <c r="B24" s="19"/>
      <c r="C24" s="19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9"/>
      <c r="U24" s="19"/>
      <c r="V24" s="19"/>
      <c r="W24" s="19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2"/>
      <c r="BE24" s="22"/>
      <c r="BF24" s="22"/>
      <c r="BG24" s="22"/>
      <c r="BH24" s="22"/>
      <c r="BI24" s="22"/>
      <c r="BJ24" s="18"/>
      <c r="BK24" s="18"/>
      <c r="BL24" s="18"/>
    </row>
    <row r="25" spans="1:64" ht="15.75" customHeight="1">
      <c r="A25" s="98" t="s">
        <v>32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64" ht="171" customHeight="1">
      <c r="A26" s="111" t="s">
        <v>118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64" ht="96.75" customHeight="1">
      <c r="A27" s="111" t="s">
        <v>119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</row>
    <row r="28" spans="1:64" ht="34.5" customHeight="1">
      <c r="A28" s="112" t="s">
        <v>120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</row>
    <row r="29" spans="1:64" ht="34.5" customHeight="1">
      <c r="A29" s="112" t="s">
        <v>123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64" ht="15.75" customHeight="1">
      <c r="A30" s="92" t="s">
        <v>33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  <row r="31" spans="1:64" ht="27.75" customHeight="1">
      <c r="A31" s="106" t="s">
        <v>34</v>
      </c>
      <c r="B31" s="106"/>
      <c r="C31" s="106"/>
      <c r="D31" s="106"/>
      <c r="E31" s="106"/>
      <c r="F31" s="106"/>
      <c r="G31" s="107" t="s">
        <v>35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</row>
    <row r="32" spans="1:64" ht="15.75" hidden="1">
      <c r="A32" s="83">
        <v>1</v>
      </c>
      <c r="B32" s="83"/>
      <c r="C32" s="83"/>
      <c r="D32" s="83"/>
      <c r="E32" s="83"/>
      <c r="F32" s="83"/>
      <c r="G32" s="107">
        <v>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customHeight="1" hidden="1">
      <c r="A33" s="58" t="s">
        <v>36</v>
      </c>
      <c r="B33" s="58"/>
      <c r="C33" s="58"/>
      <c r="D33" s="58"/>
      <c r="E33" s="58"/>
      <c r="F33" s="58"/>
      <c r="G33" s="84" t="s">
        <v>37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6"/>
      <c r="CA33" s="1" t="s">
        <v>38</v>
      </c>
    </row>
    <row r="34" spans="1:79" ht="12.75" customHeight="1">
      <c r="A34" s="58">
        <v>1</v>
      </c>
      <c r="B34" s="58"/>
      <c r="C34" s="58"/>
      <c r="D34" s="58"/>
      <c r="E34" s="58"/>
      <c r="F34" s="58"/>
      <c r="G34" s="48" t="s">
        <v>39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7"/>
      <c r="CA34" s="1" t="s">
        <v>40</v>
      </c>
    </row>
    <row r="35" spans="1:64" ht="12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ht="15.75" customHeight="1">
      <c r="A36" s="92" t="s">
        <v>41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</row>
    <row r="37" spans="1:64" ht="15.75" customHeight="1">
      <c r="A37" s="110" t="s">
        <v>42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</row>
    <row r="38" spans="1:64" ht="12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</row>
    <row r="39" spans="1:64" ht="15.75" customHeight="1">
      <c r="A39" s="92" t="s">
        <v>43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</row>
    <row r="40" spans="1:64" ht="27.75" customHeight="1">
      <c r="A40" s="106" t="s">
        <v>34</v>
      </c>
      <c r="B40" s="106"/>
      <c r="C40" s="106"/>
      <c r="D40" s="106"/>
      <c r="E40" s="106"/>
      <c r="F40" s="106"/>
      <c r="G40" s="107" t="s">
        <v>44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9"/>
    </row>
    <row r="41" spans="1:64" ht="15.75" hidden="1">
      <c r="A41" s="83">
        <v>1</v>
      </c>
      <c r="B41" s="83"/>
      <c r="C41" s="83"/>
      <c r="D41" s="83"/>
      <c r="E41" s="83"/>
      <c r="F41" s="83"/>
      <c r="G41" s="107">
        <v>2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</row>
    <row r="42" spans="1:79" ht="10.5" customHeight="1" hidden="1">
      <c r="A42" s="58" t="s">
        <v>45</v>
      </c>
      <c r="B42" s="58"/>
      <c r="C42" s="58"/>
      <c r="D42" s="58"/>
      <c r="E42" s="58"/>
      <c r="F42" s="58"/>
      <c r="G42" s="84" t="s">
        <v>37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CA42" s="1" t="s">
        <v>46</v>
      </c>
    </row>
    <row r="43" spans="1:79" ht="12.75" customHeight="1">
      <c r="A43" s="58">
        <v>1</v>
      </c>
      <c r="B43" s="58"/>
      <c r="C43" s="58"/>
      <c r="D43" s="58"/>
      <c r="E43" s="58"/>
      <c r="F43" s="58"/>
      <c r="G43" s="48" t="s">
        <v>47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  <c r="CA43" s="1" t="s">
        <v>48</v>
      </c>
    </row>
    <row r="44" spans="1:64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64" ht="15.75" customHeight="1">
      <c r="A45" s="92" t="s">
        <v>49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5" customHeight="1">
      <c r="A46" s="99" t="s">
        <v>50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60" ht="15.75" customHeight="1">
      <c r="A47" s="83" t="s">
        <v>34</v>
      </c>
      <c r="B47" s="83"/>
      <c r="C47" s="83"/>
      <c r="D47" s="100" t="s">
        <v>51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83" t="s">
        <v>52</v>
      </c>
      <c r="AD47" s="83"/>
      <c r="AE47" s="83"/>
      <c r="AF47" s="83"/>
      <c r="AG47" s="83"/>
      <c r="AH47" s="83"/>
      <c r="AI47" s="83"/>
      <c r="AJ47" s="83"/>
      <c r="AK47" s="83" t="s">
        <v>53</v>
      </c>
      <c r="AL47" s="83"/>
      <c r="AM47" s="83"/>
      <c r="AN47" s="83"/>
      <c r="AO47" s="83"/>
      <c r="AP47" s="83"/>
      <c r="AQ47" s="83"/>
      <c r="AR47" s="83"/>
      <c r="AS47" s="83" t="s">
        <v>54</v>
      </c>
      <c r="AT47" s="83"/>
      <c r="AU47" s="83"/>
      <c r="AV47" s="83"/>
      <c r="AW47" s="83"/>
      <c r="AX47" s="83"/>
      <c r="AY47" s="83"/>
      <c r="AZ47" s="83"/>
      <c r="BA47" s="29"/>
      <c r="BB47" s="29"/>
      <c r="BC47" s="29"/>
      <c r="BD47" s="29"/>
      <c r="BE47" s="29"/>
      <c r="BF47" s="29"/>
      <c r="BG47" s="29"/>
      <c r="BH47" s="29"/>
    </row>
    <row r="48" spans="1:60" ht="28.5" customHeight="1">
      <c r="A48" s="83"/>
      <c r="B48" s="83"/>
      <c r="C48" s="8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29"/>
      <c r="BB48" s="29"/>
      <c r="BC48" s="29"/>
      <c r="BD48" s="29"/>
      <c r="BE48" s="29"/>
      <c r="BF48" s="29"/>
      <c r="BG48" s="29"/>
      <c r="BH48" s="29"/>
    </row>
    <row r="49" spans="1:60" ht="15.75">
      <c r="A49" s="83">
        <v>1</v>
      </c>
      <c r="B49" s="83"/>
      <c r="C49" s="83"/>
      <c r="D49" s="89">
        <v>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83">
        <v>3</v>
      </c>
      <c r="AD49" s="83"/>
      <c r="AE49" s="83"/>
      <c r="AF49" s="83"/>
      <c r="AG49" s="83"/>
      <c r="AH49" s="83"/>
      <c r="AI49" s="83"/>
      <c r="AJ49" s="83"/>
      <c r="AK49" s="83">
        <v>4</v>
      </c>
      <c r="AL49" s="83"/>
      <c r="AM49" s="83"/>
      <c r="AN49" s="83"/>
      <c r="AO49" s="83"/>
      <c r="AP49" s="83"/>
      <c r="AQ49" s="83"/>
      <c r="AR49" s="83"/>
      <c r="AS49" s="83">
        <v>5</v>
      </c>
      <c r="AT49" s="83"/>
      <c r="AU49" s="83"/>
      <c r="AV49" s="83"/>
      <c r="AW49" s="83"/>
      <c r="AX49" s="83"/>
      <c r="AY49" s="83"/>
      <c r="AZ49" s="83"/>
      <c r="BA49" s="29"/>
      <c r="BB49" s="29"/>
      <c r="BC49" s="29"/>
      <c r="BD49" s="29"/>
      <c r="BE49" s="29"/>
      <c r="BF49" s="29"/>
      <c r="BG49" s="29"/>
      <c r="BH49" s="29"/>
    </row>
    <row r="50" spans="1:79" s="32" customFormat="1" ht="12.75" customHeight="1" hidden="1">
      <c r="A50" s="58" t="s">
        <v>45</v>
      </c>
      <c r="B50" s="58"/>
      <c r="C50" s="58"/>
      <c r="D50" s="45" t="s">
        <v>37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88" t="s">
        <v>55</v>
      </c>
      <c r="AD50" s="88"/>
      <c r="AE50" s="88"/>
      <c r="AF50" s="88"/>
      <c r="AG50" s="88"/>
      <c r="AH50" s="88"/>
      <c r="AI50" s="88"/>
      <c r="AJ50" s="88"/>
      <c r="AK50" s="88" t="s">
        <v>56</v>
      </c>
      <c r="AL50" s="88"/>
      <c r="AM50" s="88"/>
      <c r="AN50" s="88"/>
      <c r="AO50" s="88"/>
      <c r="AP50" s="88"/>
      <c r="AQ50" s="88"/>
      <c r="AR50" s="88"/>
      <c r="AS50" s="62" t="s">
        <v>57</v>
      </c>
      <c r="AT50" s="88"/>
      <c r="AU50" s="88"/>
      <c r="AV50" s="88"/>
      <c r="AW50" s="88"/>
      <c r="AX50" s="88"/>
      <c r="AY50" s="88"/>
      <c r="AZ50" s="88"/>
      <c r="BA50" s="30"/>
      <c r="BB50" s="31"/>
      <c r="BC50" s="31"/>
      <c r="BD50" s="31"/>
      <c r="BE50" s="31"/>
      <c r="BF50" s="31"/>
      <c r="BG50" s="31"/>
      <c r="BH50" s="31"/>
      <c r="CA50" s="32" t="s">
        <v>58</v>
      </c>
    </row>
    <row r="51" spans="1:79" ht="12.75" customHeight="1">
      <c r="A51" s="58">
        <v>1</v>
      </c>
      <c r="B51" s="58"/>
      <c r="C51" s="58"/>
      <c r="D51" s="48" t="s">
        <v>59</v>
      </c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  <c r="AC51" s="51">
        <f>107435.08+14450</f>
        <v>121885.08</v>
      </c>
      <c r="AD51" s="51"/>
      <c r="AE51" s="51"/>
      <c r="AF51" s="51"/>
      <c r="AG51" s="51"/>
      <c r="AH51" s="51"/>
      <c r="AI51" s="51"/>
      <c r="AJ51" s="51"/>
      <c r="AK51" s="51">
        <v>0</v>
      </c>
      <c r="AL51" s="51"/>
      <c r="AM51" s="51"/>
      <c r="AN51" s="51"/>
      <c r="AO51" s="51"/>
      <c r="AP51" s="51"/>
      <c r="AQ51" s="51"/>
      <c r="AR51" s="51"/>
      <c r="AS51" s="51">
        <f aca="true" t="shared" si="0" ref="AS51:AS56">AC51+AK51</f>
        <v>121885.08</v>
      </c>
      <c r="AT51" s="51"/>
      <c r="AU51" s="51"/>
      <c r="AV51" s="51"/>
      <c r="AW51" s="51"/>
      <c r="AX51" s="51"/>
      <c r="AY51" s="51"/>
      <c r="AZ51" s="51"/>
      <c r="BA51" s="33"/>
      <c r="BB51" s="33"/>
      <c r="BC51" s="33"/>
      <c r="BD51" s="33"/>
      <c r="BE51" s="33"/>
      <c r="BF51" s="33"/>
      <c r="BG51" s="33"/>
      <c r="BH51" s="33"/>
      <c r="CA51" s="1" t="s">
        <v>60</v>
      </c>
    </row>
    <row r="52" spans="1:79" ht="12.75" customHeight="1">
      <c r="A52" s="58">
        <v>2</v>
      </c>
      <c r="B52" s="58"/>
      <c r="C52" s="58"/>
      <c r="D52" s="48" t="s">
        <v>61</v>
      </c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7"/>
      <c r="AC52" s="51">
        <f>4777984+1000000+230000</f>
        <v>6007984</v>
      </c>
      <c r="AD52" s="51"/>
      <c r="AE52" s="51"/>
      <c r="AF52" s="51"/>
      <c r="AG52" s="51"/>
      <c r="AH52" s="51"/>
      <c r="AI52" s="51"/>
      <c r="AJ52" s="51"/>
      <c r="AK52" s="51">
        <v>0</v>
      </c>
      <c r="AL52" s="51"/>
      <c r="AM52" s="51"/>
      <c r="AN52" s="51"/>
      <c r="AO52" s="51"/>
      <c r="AP52" s="51"/>
      <c r="AQ52" s="51"/>
      <c r="AR52" s="51"/>
      <c r="AS52" s="51">
        <f t="shared" si="0"/>
        <v>6007984</v>
      </c>
      <c r="AT52" s="51"/>
      <c r="AU52" s="51"/>
      <c r="AV52" s="51"/>
      <c r="AW52" s="51"/>
      <c r="AX52" s="51"/>
      <c r="AY52" s="51"/>
      <c r="AZ52" s="51"/>
      <c r="BA52" s="33"/>
      <c r="BB52" s="33"/>
      <c r="BC52" s="33"/>
      <c r="BD52" s="33"/>
      <c r="BE52" s="33"/>
      <c r="BF52" s="33"/>
      <c r="BG52" s="33"/>
      <c r="BH52" s="33"/>
      <c r="CA52" s="1" t="s">
        <v>60</v>
      </c>
    </row>
    <row r="53" spans="1:79" ht="12.75" customHeight="1">
      <c r="A53" s="58">
        <v>3</v>
      </c>
      <c r="B53" s="58"/>
      <c r="C53" s="58"/>
      <c r="D53" s="48" t="s">
        <v>124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51">
        <f>78416+34198.2</f>
        <v>112614.2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 t="shared" si="0"/>
        <v>112614.2</v>
      </c>
      <c r="AT53" s="51"/>
      <c r="AU53" s="51"/>
      <c r="AV53" s="51"/>
      <c r="AW53" s="51"/>
      <c r="AX53" s="51"/>
      <c r="AY53" s="51"/>
      <c r="AZ53" s="51"/>
      <c r="BA53" s="33"/>
      <c r="BB53" s="33"/>
      <c r="BC53" s="33"/>
      <c r="BD53" s="33"/>
      <c r="BE53" s="33"/>
      <c r="BF53" s="33"/>
      <c r="BG53" s="33"/>
      <c r="BH53" s="33"/>
      <c r="CA53" s="1" t="s">
        <v>60</v>
      </c>
    </row>
    <row r="54" spans="1:79" ht="12.75" customHeight="1">
      <c r="A54" s="58">
        <v>4</v>
      </c>
      <c r="B54" s="58"/>
      <c r="C54" s="58"/>
      <c r="D54" s="48" t="s">
        <v>62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  <c r="AC54" s="51">
        <f>706477.92+37168</f>
        <v>743645.92</v>
      </c>
      <c r="AD54" s="51"/>
      <c r="AE54" s="51"/>
      <c r="AF54" s="51"/>
      <c r="AG54" s="51"/>
      <c r="AH54" s="51"/>
      <c r="AI54" s="51"/>
      <c r="AJ54" s="51"/>
      <c r="AK54" s="51">
        <v>200000</v>
      </c>
      <c r="AL54" s="51"/>
      <c r="AM54" s="51"/>
      <c r="AN54" s="51"/>
      <c r="AO54" s="51"/>
      <c r="AP54" s="51"/>
      <c r="AQ54" s="51"/>
      <c r="AR54" s="51"/>
      <c r="AS54" s="51">
        <f t="shared" si="0"/>
        <v>943645.92</v>
      </c>
      <c r="AT54" s="51"/>
      <c r="AU54" s="51"/>
      <c r="AV54" s="51"/>
      <c r="AW54" s="51"/>
      <c r="AX54" s="51"/>
      <c r="AY54" s="51"/>
      <c r="AZ54" s="51"/>
      <c r="BA54" s="33"/>
      <c r="BB54" s="33"/>
      <c r="BC54" s="33"/>
      <c r="BD54" s="33"/>
      <c r="BE54" s="33"/>
      <c r="BF54" s="33"/>
      <c r="BG54" s="33"/>
      <c r="BH54" s="33"/>
      <c r="CA54" s="1" t="s">
        <v>60</v>
      </c>
    </row>
    <row r="55" spans="1:79" ht="12.75" customHeight="1">
      <c r="A55" s="58">
        <v>5</v>
      </c>
      <c r="B55" s="58"/>
      <c r="C55" s="58"/>
      <c r="D55" s="48" t="s">
        <v>63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7"/>
      <c r="AC55" s="51">
        <v>0</v>
      </c>
      <c r="AD55" s="51"/>
      <c r="AE55" s="51"/>
      <c r="AF55" s="51"/>
      <c r="AG55" s="51"/>
      <c r="AH55" s="51"/>
      <c r="AI55" s="51"/>
      <c r="AJ55" s="51"/>
      <c r="AK55" s="51">
        <f>399121+800000</f>
        <v>1199121</v>
      </c>
      <c r="AL55" s="51"/>
      <c r="AM55" s="51"/>
      <c r="AN55" s="51"/>
      <c r="AO55" s="51"/>
      <c r="AP55" s="51"/>
      <c r="AQ55" s="51"/>
      <c r="AR55" s="51"/>
      <c r="AS55" s="51">
        <f t="shared" si="0"/>
        <v>1199121</v>
      </c>
      <c r="AT55" s="51"/>
      <c r="AU55" s="51"/>
      <c r="AV55" s="51"/>
      <c r="AW55" s="51"/>
      <c r="AX55" s="51"/>
      <c r="AY55" s="51"/>
      <c r="AZ55" s="51"/>
      <c r="BA55" s="33"/>
      <c r="BB55" s="33"/>
      <c r="BC55" s="33"/>
      <c r="BD55" s="33"/>
      <c r="BE55" s="33"/>
      <c r="BF55" s="33"/>
      <c r="BG55" s="33"/>
      <c r="BH55" s="33"/>
      <c r="CA55" s="1" t="s">
        <v>60</v>
      </c>
    </row>
    <row r="56" spans="1:60" s="32" customFormat="1" ht="12.75">
      <c r="A56" s="65"/>
      <c r="B56" s="65"/>
      <c r="C56" s="65"/>
      <c r="D56" s="93" t="s">
        <v>64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5"/>
      <c r="AC56" s="72">
        <f>SUM(AC51:AJ55)</f>
        <v>6986129.2</v>
      </c>
      <c r="AD56" s="72"/>
      <c r="AE56" s="72"/>
      <c r="AF56" s="72"/>
      <c r="AG56" s="72"/>
      <c r="AH56" s="72"/>
      <c r="AI56" s="72"/>
      <c r="AJ56" s="72"/>
      <c r="AK56" s="72">
        <f>SUM(AK51:AR55)</f>
        <v>1399121</v>
      </c>
      <c r="AL56" s="72"/>
      <c r="AM56" s="72"/>
      <c r="AN56" s="72"/>
      <c r="AO56" s="72"/>
      <c r="AP56" s="72"/>
      <c r="AQ56" s="72"/>
      <c r="AR56" s="72"/>
      <c r="AS56" s="72">
        <f t="shared" si="0"/>
        <v>8385250.2</v>
      </c>
      <c r="AT56" s="72"/>
      <c r="AU56" s="72"/>
      <c r="AV56" s="72"/>
      <c r="AW56" s="72"/>
      <c r="AX56" s="72"/>
      <c r="AY56" s="72"/>
      <c r="AZ56" s="72"/>
      <c r="BA56" s="34"/>
      <c r="BB56" s="34"/>
      <c r="BC56" s="34"/>
      <c r="BD56" s="34"/>
      <c r="BE56" s="34"/>
      <c r="BF56" s="34"/>
      <c r="BG56" s="34"/>
      <c r="BH56" s="34"/>
    </row>
    <row r="58" spans="1:64" ht="15.75" customHeight="1">
      <c r="A58" s="98" t="s">
        <v>65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</row>
    <row r="59" spans="1:64" ht="15" customHeight="1">
      <c r="A59" s="99" t="s">
        <v>50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</row>
    <row r="60" spans="1:51" ht="15.75" customHeight="1">
      <c r="A60" s="83" t="s">
        <v>34</v>
      </c>
      <c r="B60" s="83"/>
      <c r="C60" s="83"/>
      <c r="D60" s="100" t="s">
        <v>66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83" t="s">
        <v>52</v>
      </c>
      <c r="AC60" s="83"/>
      <c r="AD60" s="83"/>
      <c r="AE60" s="83"/>
      <c r="AF60" s="83"/>
      <c r="AG60" s="83"/>
      <c r="AH60" s="83"/>
      <c r="AI60" s="83"/>
      <c r="AJ60" s="83" t="s">
        <v>53</v>
      </c>
      <c r="AK60" s="83"/>
      <c r="AL60" s="83"/>
      <c r="AM60" s="83"/>
      <c r="AN60" s="83"/>
      <c r="AO60" s="83"/>
      <c r="AP60" s="83"/>
      <c r="AQ60" s="83"/>
      <c r="AR60" s="83" t="s">
        <v>54</v>
      </c>
      <c r="AS60" s="83"/>
      <c r="AT60" s="83"/>
      <c r="AU60" s="83"/>
      <c r="AV60" s="83"/>
      <c r="AW60" s="83"/>
      <c r="AX60" s="83"/>
      <c r="AY60" s="83"/>
    </row>
    <row r="61" spans="1:51" ht="28.5" customHeight="1">
      <c r="A61" s="83"/>
      <c r="B61" s="83"/>
      <c r="C61" s="8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</row>
    <row r="62" spans="1:51" ht="15.75" customHeight="1">
      <c r="A62" s="83">
        <v>1</v>
      </c>
      <c r="B62" s="83"/>
      <c r="C62" s="83"/>
      <c r="D62" s="89">
        <v>2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83">
        <v>3</v>
      </c>
      <c r="AC62" s="83"/>
      <c r="AD62" s="83"/>
      <c r="AE62" s="83"/>
      <c r="AF62" s="83"/>
      <c r="AG62" s="83"/>
      <c r="AH62" s="83"/>
      <c r="AI62" s="83"/>
      <c r="AJ62" s="83">
        <v>4</v>
      </c>
      <c r="AK62" s="83"/>
      <c r="AL62" s="83"/>
      <c r="AM62" s="83"/>
      <c r="AN62" s="83"/>
      <c r="AO62" s="83"/>
      <c r="AP62" s="83"/>
      <c r="AQ62" s="83"/>
      <c r="AR62" s="83">
        <v>5</v>
      </c>
      <c r="AS62" s="83"/>
      <c r="AT62" s="83"/>
      <c r="AU62" s="83"/>
      <c r="AV62" s="83"/>
      <c r="AW62" s="83"/>
      <c r="AX62" s="83"/>
      <c r="AY62" s="83"/>
    </row>
    <row r="63" spans="1:79" ht="12.75" customHeight="1" hidden="1">
      <c r="A63" s="58" t="s">
        <v>45</v>
      </c>
      <c r="B63" s="58"/>
      <c r="C63" s="58"/>
      <c r="D63" s="84" t="s">
        <v>37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88" t="s">
        <v>55</v>
      </c>
      <c r="AC63" s="88"/>
      <c r="AD63" s="88"/>
      <c r="AE63" s="88"/>
      <c r="AF63" s="88"/>
      <c r="AG63" s="88"/>
      <c r="AH63" s="88"/>
      <c r="AI63" s="88"/>
      <c r="AJ63" s="88" t="s">
        <v>56</v>
      </c>
      <c r="AK63" s="88"/>
      <c r="AL63" s="88"/>
      <c r="AM63" s="88"/>
      <c r="AN63" s="88"/>
      <c r="AO63" s="88"/>
      <c r="AP63" s="88"/>
      <c r="AQ63" s="88"/>
      <c r="AR63" s="88" t="s">
        <v>57</v>
      </c>
      <c r="AS63" s="88"/>
      <c r="AT63" s="88"/>
      <c r="AU63" s="88"/>
      <c r="AV63" s="88"/>
      <c r="AW63" s="88"/>
      <c r="AX63" s="88"/>
      <c r="AY63" s="88"/>
      <c r="CA63" s="1" t="s">
        <v>67</v>
      </c>
    </row>
    <row r="64" spans="1:79" ht="29.25" customHeight="1">
      <c r="A64" s="58">
        <v>1</v>
      </c>
      <c r="B64" s="58"/>
      <c r="C64" s="58"/>
      <c r="D64" s="48" t="s">
        <v>68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51">
        <f>5590144+1267168</f>
        <v>6857312</v>
      </c>
      <c r="AC64" s="51"/>
      <c r="AD64" s="51"/>
      <c r="AE64" s="51"/>
      <c r="AF64" s="51"/>
      <c r="AG64" s="51"/>
      <c r="AH64" s="51"/>
      <c r="AI64" s="51"/>
      <c r="AJ64" s="51">
        <v>399121</v>
      </c>
      <c r="AK64" s="51"/>
      <c r="AL64" s="51"/>
      <c r="AM64" s="51"/>
      <c r="AN64" s="51"/>
      <c r="AO64" s="51"/>
      <c r="AP64" s="51"/>
      <c r="AQ64" s="51"/>
      <c r="AR64" s="51">
        <f>AB64+AJ64</f>
        <v>7256433</v>
      </c>
      <c r="AS64" s="51"/>
      <c r="AT64" s="51"/>
      <c r="AU64" s="51"/>
      <c r="AV64" s="51"/>
      <c r="AW64" s="51"/>
      <c r="AX64" s="51"/>
      <c r="AY64" s="51"/>
      <c r="CA64" s="1" t="s">
        <v>69</v>
      </c>
    </row>
    <row r="65" spans="1:51" ht="37.5" customHeight="1">
      <c r="A65" s="45">
        <v>2</v>
      </c>
      <c r="B65" s="46"/>
      <c r="C65" s="47"/>
      <c r="D65" s="48" t="s">
        <v>121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2">
        <v>14450</v>
      </c>
      <c r="AC65" s="43"/>
      <c r="AD65" s="43"/>
      <c r="AE65" s="43"/>
      <c r="AF65" s="43"/>
      <c r="AG65" s="43"/>
      <c r="AH65" s="43"/>
      <c r="AI65" s="44"/>
      <c r="AJ65" s="42">
        <v>0</v>
      </c>
      <c r="AK65" s="43"/>
      <c r="AL65" s="43"/>
      <c r="AM65" s="43"/>
      <c r="AN65" s="43"/>
      <c r="AO65" s="43"/>
      <c r="AP65" s="43"/>
      <c r="AQ65" s="44"/>
      <c r="AR65" s="42">
        <f>AB65+AJ65</f>
        <v>14450</v>
      </c>
      <c r="AS65" s="43"/>
      <c r="AT65" s="43"/>
      <c r="AU65" s="43"/>
      <c r="AV65" s="43"/>
      <c r="AW65" s="43"/>
      <c r="AX65" s="43"/>
      <c r="AY65" s="44"/>
    </row>
    <row r="66" spans="1:51" s="32" customFormat="1" ht="12.75" customHeight="1">
      <c r="A66" s="65"/>
      <c r="B66" s="65"/>
      <c r="C66" s="65"/>
      <c r="D66" s="93" t="s">
        <v>54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5"/>
      <c r="AB66" s="72">
        <f>SUM(AB64)+AB65</f>
        <v>6871762</v>
      </c>
      <c r="AC66" s="72"/>
      <c r="AD66" s="72"/>
      <c r="AE66" s="72"/>
      <c r="AF66" s="72"/>
      <c r="AG66" s="72"/>
      <c r="AH66" s="72"/>
      <c r="AI66" s="72"/>
      <c r="AJ66" s="72">
        <f>SUM(AJ64)</f>
        <v>399121</v>
      </c>
      <c r="AK66" s="72"/>
      <c r="AL66" s="72"/>
      <c r="AM66" s="72"/>
      <c r="AN66" s="72"/>
      <c r="AO66" s="72"/>
      <c r="AP66" s="72"/>
      <c r="AQ66" s="72"/>
      <c r="AR66" s="72">
        <f>SUM(AR64)+AR65</f>
        <v>7270883</v>
      </c>
      <c r="AS66" s="72"/>
      <c r="AT66" s="72"/>
      <c r="AU66" s="72"/>
      <c r="AV66" s="72"/>
      <c r="AW66" s="72"/>
      <c r="AX66" s="72"/>
      <c r="AY66" s="72"/>
    </row>
    <row r="68" spans="1:64" ht="15.75" customHeight="1">
      <c r="A68" s="92" t="s">
        <v>70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30" customHeight="1">
      <c r="A69" s="83" t="s">
        <v>34</v>
      </c>
      <c r="B69" s="83"/>
      <c r="C69" s="83"/>
      <c r="D69" s="83"/>
      <c r="E69" s="83"/>
      <c r="F69" s="83"/>
      <c r="G69" s="89" t="s">
        <v>71</v>
      </c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83" t="s">
        <v>72</v>
      </c>
      <c r="AA69" s="83"/>
      <c r="AB69" s="83"/>
      <c r="AC69" s="83"/>
      <c r="AD69" s="83"/>
      <c r="AE69" s="83" t="s">
        <v>73</v>
      </c>
      <c r="AF69" s="83"/>
      <c r="AG69" s="83"/>
      <c r="AH69" s="83"/>
      <c r="AI69" s="83"/>
      <c r="AJ69" s="83"/>
      <c r="AK69" s="83"/>
      <c r="AL69" s="83"/>
      <c r="AM69" s="83"/>
      <c r="AN69" s="83"/>
      <c r="AO69" s="89" t="s">
        <v>52</v>
      </c>
      <c r="AP69" s="90"/>
      <c r="AQ69" s="90"/>
      <c r="AR69" s="90"/>
      <c r="AS69" s="90"/>
      <c r="AT69" s="90"/>
      <c r="AU69" s="90"/>
      <c r="AV69" s="91"/>
      <c r="AW69" s="89" t="s">
        <v>53</v>
      </c>
      <c r="AX69" s="90"/>
      <c r="AY69" s="90"/>
      <c r="AZ69" s="90"/>
      <c r="BA69" s="90"/>
      <c r="BB69" s="90"/>
      <c r="BC69" s="90"/>
      <c r="BD69" s="91"/>
      <c r="BE69" s="89" t="s">
        <v>54</v>
      </c>
      <c r="BF69" s="90"/>
      <c r="BG69" s="90"/>
      <c r="BH69" s="90"/>
      <c r="BI69" s="90"/>
      <c r="BJ69" s="90"/>
      <c r="BK69" s="90"/>
      <c r="BL69" s="91"/>
    </row>
    <row r="70" spans="1:64" ht="15.75" customHeight="1">
      <c r="A70" s="83">
        <v>1</v>
      </c>
      <c r="B70" s="83"/>
      <c r="C70" s="83"/>
      <c r="D70" s="83"/>
      <c r="E70" s="83"/>
      <c r="F70" s="83"/>
      <c r="G70" s="89">
        <v>2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83">
        <v>3</v>
      </c>
      <c r="AA70" s="83"/>
      <c r="AB70" s="83"/>
      <c r="AC70" s="83"/>
      <c r="AD70" s="83"/>
      <c r="AE70" s="83">
        <v>4</v>
      </c>
      <c r="AF70" s="83"/>
      <c r="AG70" s="83"/>
      <c r="AH70" s="83"/>
      <c r="AI70" s="83"/>
      <c r="AJ70" s="83"/>
      <c r="AK70" s="83"/>
      <c r="AL70" s="83"/>
      <c r="AM70" s="83"/>
      <c r="AN70" s="83"/>
      <c r="AO70" s="83">
        <v>5</v>
      </c>
      <c r="AP70" s="83"/>
      <c r="AQ70" s="83"/>
      <c r="AR70" s="83"/>
      <c r="AS70" s="83"/>
      <c r="AT70" s="83"/>
      <c r="AU70" s="83"/>
      <c r="AV70" s="83"/>
      <c r="AW70" s="83">
        <v>6</v>
      </c>
      <c r="AX70" s="83"/>
      <c r="AY70" s="83"/>
      <c r="AZ70" s="83"/>
      <c r="BA70" s="83"/>
      <c r="BB70" s="83"/>
      <c r="BC70" s="83"/>
      <c r="BD70" s="83"/>
      <c r="BE70" s="83">
        <v>7</v>
      </c>
      <c r="BF70" s="83"/>
      <c r="BG70" s="83"/>
      <c r="BH70" s="83"/>
      <c r="BI70" s="83"/>
      <c r="BJ70" s="83"/>
      <c r="BK70" s="83"/>
      <c r="BL70" s="83"/>
    </row>
    <row r="71" spans="1:79" ht="12.75" customHeight="1" hidden="1">
      <c r="A71" s="58" t="s">
        <v>36</v>
      </c>
      <c r="B71" s="58"/>
      <c r="C71" s="58"/>
      <c r="D71" s="58"/>
      <c r="E71" s="58"/>
      <c r="F71" s="58"/>
      <c r="G71" s="84" t="s">
        <v>37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58" t="s">
        <v>74</v>
      </c>
      <c r="AA71" s="58"/>
      <c r="AB71" s="58"/>
      <c r="AC71" s="58"/>
      <c r="AD71" s="58"/>
      <c r="AE71" s="87" t="s">
        <v>75</v>
      </c>
      <c r="AF71" s="87"/>
      <c r="AG71" s="87"/>
      <c r="AH71" s="87"/>
      <c r="AI71" s="87"/>
      <c r="AJ71" s="87"/>
      <c r="AK71" s="87"/>
      <c r="AL71" s="87"/>
      <c r="AM71" s="87"/>
      <c r="AN71" s="84"/>
      <c r="AO71" s="88" t="s">
        <v>55</v>
      </c>
      <c r="AP71" s="88"/>
      <c r="AQ71" s="88"/>
      <c r="AR71" s="88"/>
      <c r="AS71" s="88"/>
      <c r="AT71" s="88"/>
      <c r="AU71" s="88"/>
      <c r="AV71" s="88"/>
      <c r="AW71" s="88" t="s">
        <v>76</v>
      </c>
      <c r="AX71" s="88"/>
      <c r="AY71" s="88"/>
      <c r="AZ71" s="88"/>
      <c r="BA71" s="88"/>
      <c r="BB71" s="88"/>
      <c r="BC71" s="88"/>
      <c r="BD71" s="88"/>
      <c r="BE71" s="88" t="s">
        <v>57</v>
      </c>
      <c r="BF71" s="88"/>
      <c r="BG71" s="88"/>
      <c r="BH71" s="88"/>
      <c r="BI71" s="88"/>
      <c r="BJ71" s="88"/>
      <c r="BK71" s="88"/>
      <c r="BL71" s="88"/>
      <c r="CA71" s="1" t="s">
        <v>77</v>
      </c>
    </row>
    <row r="72" spans="1:79" s="32" customFormat="1" ht="12.75" customHeight="1">
      <c r="A72" s="65"/>
      <c r="B72" s="65"/>
      <c r="C72" s="65"/>
      <c r="D72" s="65"/>
      <c r="E72" s="65"/>
      <c r="F72" s="65"/>
      <c r="G72" s="80" t="s">
        <v>78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69"/>
      <c r="AA72" s="69"/>
      <c r="AB72" s="69"/>
      <c r="AC72" s="69"/>
      <c r="AD72" s="69"/>
      <c r="AE72" s="70"/>
      <c r="AF72" s="70"/>
      <c r="AG72" s="70"/>
      <c r="AH72" s="70"/>
      <c r="AI72" s="70"/>
      <c r="AJ72" s="70"/>
      <c r="AK72" s="70"/>
      <c r="AL72" s="70"/>
      <c r="AM72" s="70"/>
      <c r="AN72" s="71"/>
      <c r="AO72" s="72">
        <f>SUM(AO73:AV82)</f>
        <v>6986129.2</v>
      </c>
      <c r="AP72" s="72"/>
      <c r="AQ72" s="72"/>
      <c r="AR72" s="72"/>
      <c r="AS72" s="72"/>
      <c r="AT72" s="72"/>
      <c r="AU72" s="72"/>
      <c r="AV72" s="72"/>
      <c r="AW72" s="72">
        <f>SUM(AW73:BD84)</f>
        <v>1399121</v>
      </c>
      <c r="AX72" s="72"/>
      <c r="AY72" s="72"/>
      <c r="AZ72" s="72"/>
      <c r="BA72" s="72"/>
      <c r="BB72" s="72"/>
      <c r="BC72" s="72"/>
      <c r="BD72" s="72"/>
      <c r="BE72" s="72">
        <f aca="true" t="shared" si="1" ref="BE72:BE95">AO72+AW72</f>
        <v>8385250.2</v>
      </c>
      <c r="BF72" s="72"/>
      <c r="BG72" s="72"/>
      <c r="BH72" s="72"/>
      <c r="BI72" s="72"/>
      <c r="BJ72" s="72"/>
      <c r="BK72" s="72"/>
      <c r="BL72" s="72"/>
      <c r="CA72" s="32" t="s">
        <v>79</v>
      </c>
    </row>
    <row r="73" spans="1:64" ht="12.75" customHeight="1">
      <c r="A73" s="45">
        <v>1</v>
      </c>
      <c r="B73" s="46"/>
      <c r="C73" s="46"/>
      <c r="D73" s="46"/>
      <c r="E73" s="46"/>
      <c r="F73" s="47"/>
      <c r="G73" s="59" t="s">
        <v>125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62" t="s">
        <v>80</v>
      </c>
      <c r="AA73" s="62"/>
      <c r="AB73" s="62"/>
      <c r="AC73" s="62"/>
      <c r="AD73" s="62"/>
      <c r="AE73" s="63" t="s">
        <v>81</v>
      </c>
      <c r="AF73" s="63"/>
      <c r="AG73" s="63"/>
      <c r="AH73" s="63"/>
      <c r="AI73" s="63"/>
      <c r="AJ73" s="63"/>
      <c r="AK73" s="63"/>
      <c r="AL73" s="63"/>
      <c r="AM73" s="63"/>
      <c r="AN73" s="64"/>
      <c r="AO73" s="51">
        <f>64275+34198.2</f>
        <v>98473.2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f t="shared" si="1"/>
        <v>98473.2</v>
      </c>
      <c r="BF73" s="51"/>
      <c r="BG73" s="51"/>
      <c r="BH73" s="51"/>
      <c r="BI73" s="51"/>
      <c r="BJ73" s="51"/>
      <c r="BK73" s="51"/>
      <c r="BL73" s="51"/>
    </row>
    <row r="74" spans="1:64" ht="12.75" customHeight="1">
      <c r="A74" s="45">
        <v>2</v>
      </c>
      <c r="B74" s="46"/>
      <c r="C74" s="46"/>
      <c r="D74" s="46"/>
      <c r="E74" s="46"/>
      <c r="F74" s="47"/>
      <c r="G74" s="59" t="s">
        <v>82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62" t="s">
        <v>80</v>
      </c>
      <c r="AA74" s="62"/>
      <c r="AB74" s="62"/>
      <c r="AC74" s="62"/>
      <c r="AD74" s="62"/>
      <c r="AE74" s="63" t="s">
        <v>81</v>
      </c>
      <c r="AF74" s="63"/>
      <c r="AG74" s="63"/>
      <c r="AH74" s="63"/>
      <c r="AI74" s="63"/>
      <c r="AJ74" s="63"/>
      <c r="AK74" s="63"/>
      <c r="AL74" s="63"/>
      <c r="AM74" s="63"/>
      <c r="AN74" s="64"/>
      <c r="AO74" s="51">
        <v>14141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f t="shared" si="1"/>
        <v>14141</v>
      </c>
      <c r="BF74" s="51"/>
      <c r="BG74" s="51"/>
      <c r="BH74" s="51"/>
      <c r="BI74" s="51"/>
      <c r="BJ74" s="51"/>
      <c r="BK74" s="51"/>
      <c r="BL74" s="51"/>
    </row>
    <row r="75" spans="1:64" ht="12.75" customHeight="1">
      <c r="A75" s="45">
        <v>3</v>
      </c>
      <c r="B75" s="46"/>
      <c r="C75" s="46"/>
      <c r="D75" s="46"/>
      <c r="E75" s="46"/>
      <c r="F75" s="47"/>
      <c r="G75" s="59" t="s">
        <v>83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62" t="s">
        <v>80</v>
      </c>
      <c r="AA75" s="62"/>
      <c r="AB75" s="62"/>
      <c r="AC75" s="62"/>
      <c r="AD75" s="62"/>
      <c r="AE75" s="63" t="s">
        <v>81</v>
      </c>
      <c r="AF75" s="63"/>
      <c r="AG75" s="63"/>
      <c r="AH75" s="63"/>
      <c r="AI75" s="63"/>
      <c r="AJ75" s="63"/>
      <c r="AK75" s="63"/>
      <c r="AL75" s="63"/>
      <c r="AM75" s="63"/>
      <c r="AN75" s="64"/>
      <c r="AO75" s="51">
        <f>107435.08+14450</f>
        <v>121885.08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f t="shared" si="1"/>
        <v>121885.08</v>
      </c>
      <c r="BF75" s="51"/>
      <c r="BG75" s="51"/>
      <c r="BH75" s="51"/>
      <c r="BI75" s="51"/>
      <c r="BJ75" s="51"/>
      <c r="BK75" s="51"/>
      <c r="BL75" s="51"/>
    </row>
    <row r="76" spans="1:64" ht="12.75" customHeight="1">
      <c r="A76" s="45">
        <v>4</v>
      </c>
      <c r="B76" s="46"/>
      <c r="C76" s="46"/>
      <c r="D76" s="46"/>
      <c r="E76" s="46"/>
      <c r="F76" s="47"/>
      <c r="G76" s="59" t="s">
        <v>84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4"/>
      <c r="Z76" s="62" t="s">
        <v>80</v>
      </c>
      <c r="AA76" s="62"/>
      <c r="AB76" s="62"/>
      <c r="AC76" s="62"/>
      <c r="AD76" s="62"/>
      <c r="AE76" s="63" t="s">
        <v>81</v>
      </c>
      <c r="AF76" s="63"/>
      <c r="AG76" s="63"/>
      <c r="AH76" s="63"/>
      <c r="AI76" s="63"/>
      <c r="AJ76" s="63"/>
      <c r="AK76" s="63"/>
      <c r="AL76" s="63"/>
      <c r="AM76" s="63"/>
      <c r="AN76" s="64"/>
      <c r="AO76" s="51">
        <f>1656093+98620</f>
        <v>1754713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f t="shared" si="1"/>
        <v>1754713</v>
      </c>
      <c r="BF76" s="51"/>
      <c r="BG76" s="51"/>
      <c r="BH76" s="51"/>
      <c r="BI76" s="51"/>
      <c r="BJ76" s="51"/>
      <c r="BK76" s="51"/>
      <c r="BL76" s="51"/>
    </row>
    <row r="77" spans="1:64" ht="12.75" customHeight="1">
      <c r="A77" s="45">
        <v>5</v>
      </c>
      <c r="B77" s="46"/>
      <c r="C77" s="46"/>
      <c r="D77" s="46"/>
      <c r="E77" s="46"/>
      <c r="F77" s="47"/>
      <c r="G77" s="59" t="s">
        <v>85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4"/>
      <c r="Z77" s="62" t="s">
        <v>80</v>
      </c>
      <c r="AA77" s="62"/>
      <c r="AB77" s="62"/>
      <c r="AC77" s="62"/>
      <c r="AD77" s="62"/>
      <c r="AE77" s="63" t="s">
        <v>81</v>
      </c>
      <c r="AF77" s="63"/>
      <c r="AG77" s="63"/>
      <c r="AH77" s="63"/>
      <c r="AI77" s="63"/>
      <c r="AJ77" s="63"/>
      <c r="AK77" s="63"/>
      <c r="AL77" s="63"/>
      <c r="AM77" s="63"/>
      <c r="AN77" s="64"/>
      <c r="AO77" s="51">
        <v>375549</v>
      </c>
      <c r="AP77" s="51"/>
      <c r="AQ77" s="51"/>
      <c r="AR77" s="51"/>
      <c r="AS77" s="51"/>
      <c r="AT77" s="51"/>
      <c r="AU77" s="51"/>
      <c r="AV77" s="51"/>
      <c r="AW77" s="51">
        <v>0</v>
      </c>
      <c r="AX77" s="51"/>
      <c r="AY77" s="51"/>
      <c r="AZ77" s="51"/>
      <c r="BA77" s="51"/>
      <c r="BB77" s="51"/>
      <c r="BC77" s="51"/>
      <c r="BD77" s="51"/>
      <c r="BE77" s="51">
        <f t="shared" si="1"/>
        <v>375549</v>
      </c>
      <c r="BF77" s="51"/>
      <c r="BG77" s="51"/>
      <c r="BH77" s="51"/>
      <c r="BI77" s="51"/>
      <c r="BJ77" s="51"/>
      <c r="BK77" s="51"/>
      <c r="BL77" s="51"/>
    </row>
    <row r="78" spans="1:64" ht="12.75" customHeight="1">
      <c r="A78" s="45">
        <v>6</v>
      </c>
      <c r="B78" s="46"/>
      <c r="C78" s="46"/>
      <c r="D78" s="46"/>
      <c r="E78" s="46"/>
      <c r="F78" s="47"/>
      <c r="G78" s="59" t="s">
        <v>86</v>
      </c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4"/>
      <c r="Z78" s="62" t="s">
        <v>80</v>
      </c>
      <c r="AA78" s="62"/>
      <c r="AB78" s="62"/>
      <c r="AC78" s="62"/>
      <c r="AD78" s="62"/>
      <c r="AE78" s="63" t="s">
        <v>81</v>
      </c>
      <c r="AF78" s="63"/>
      <c r="AG78" s="63"/>
      <c r="AH78" s="63"/>
      <c r="AI78" s="63"/>
      <c r="AJ78" s="63"/>
      <c r="AK78" s="63"/>
      <c r="AL78" s="63"/>
      <c r="AM78" s="63"/>
      <c r="AN78" s="64"/>
      <c r="AO78" s="51">
        <f>2134299+800000</f>
        <v>2934299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f t="shared" si="1"/>
        <v>2934299</v>
      </c>
      <c r="BF78" s="51"/>
      <c r="BG78" s="51"/>
      <c r="BH78" s="51"/>
      <c r="BI78" s="51"/>
      <c r="BJ78" s="51"/>
      <c r="BK78" s="51"/>
      <c r="BL78" s="51"/>
    </row>
    <row r="79" spans="1:64" ht="12.75" customHeight="1">
      <c r="A79" s="45">
        <v>7</v>
      </c>
      <c r="B79" s="46"/>
      <c r="C79" s="46"/>
      <c r="D79" s="46"/>
      <c r="E79" s="46"/>
      <c r="F79" s="47"/>
      <c r="G79" s="59" t="s">
        <v>87</v>
      </c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4"/>
      <c r="Z79" s="62" t="s">
        <v>80</v>
      </c>
      <c r="AA79" s="62"/>
      <c r="AB79" s="62"/>
      <c r="AC79" s="62"/>
      <c r="AD79" s="62"/>
      <c r="AE79" s="63" t="s">
        <v>81</v>
      </c>
      <c r="AF79" s="63"/>
      <c r="AG79" s="63"/>
      <c r="AH79" s="63"/>
      <c r="AI79" s="63"/>
      <c r="AJ79" s="63"/>
      <c r="AK79" s="63"/>
      <c r="AL79" s="63"/>
      <c r="AM79" s="63"/>
      <c r="AN79" s="64"/>
      <c r="AO79" s="51">
        <f>423593+101380+230000</f>
        <v>754973</v>
      </c>
      <c r="AP79" s="51"/>
      <c r="AQ79" s="51"/>
      <c r="AR79" s="51"/>
      <c r="AS79" s="51"/>
      <c r="AT79" s="51"/>
      <c r="AU79" s="51"/>
      <c r="AV79" s="51"/>
      <c r="AW79" s="51">
        <v>0</v>
      </c>
      <c r="AX79" s="51"/>
      <c r="AY79" s="51"/>
      <c r="AZ79" s="51"/>
      <c r="BA79" s="51"/>
      <c r="BB79" s="51"/>
      <c r="BC79" s="51"/>
      <c r="BD79" s="51"/>
      <c r="BE79" s="51">
        <f t="shared" si="1"/>
        <v>754973</v>
      </c>
      <c r="BF79" s="51"/>
      <c r="BG79" s="51"/>
      <c r="BH79" s="51"/>
      <c r="BI79" s="51"/>
      <c r="BJ79" s="51"/>
      <c r="BK79" s="51"/>
      <c r="BL79" s="51"/>
    </row>
    <row r="80" spans="1:64" ht="12.75" customHeight="1">
      <c r="A80" s="58">
        <v>8</v>
      </c>
      <c r="B80" s="58"/>
      <c r="C80" s="58"/>
      <c r="D80" s="58"/>
      <c r="E80" s="58"/>
      <c r="F80" s="58"/>
      <c r="G80" s="59" t="s">
        <v>88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1"/>
      <c r="Z80" s="62" t="s">
        <v>80</v>
      </c>
      <c r="AA80" s="62"/>
      <c r="AB80" s="62"/>
      <c r="AC80" s="62"/>
      <c r="AD80" s="62"/>
      <c r="AE80" s="63" t="s">
        <v>81</v>
      </c>
      <c r="AF80" s="63"/>
      <c r="AG80" s="63"/>
      <c r="AH80" s="63"/>
      <c r="AI80" s="63"/>
      <c r="AJ80" s="63"/>
      <c r="AK80" s="63"/>
      <c r="AL80" s="63"/>
      <c r="AM80" s="63"/>
      <c r="AN80" s="64"/>
      <c r="AO80" s="51">
        <v>188450</v>
      </c>
      <c r="AP80" s="51"/>
      <c r="AQ80" s="51"/>
      <c r="AR80" s="51"/>
      <c r="AS80" s="51"/>
      <c r="AT80" s="51"/>
      <c r="AU80" s="51"/>
      <c r="AV80" s="51"/>
      <c r="AW80" s="51">
        <v>0</v>
      </c>
      <c r="AX80" s="51"/>
      <c r="AY80" s="51"/>
      <c r="AZ80" s="51"/>
      <c r="BA80" s="51"/>
      <c r="BB80" s="51"/>
      <c r="BC80" s="51"/>
      <c r="BD80" s="51"/>
      <c r="BE80" s="51">
        <f t="shared" si="1"/>
        <v>188450</v>
      </c>
      <c r="BF80" s="51"/>
      <c r="BG80" s="51"/>
      <c r="BH80" s="51"/>
      <c r="BI80" s="51"/>
      <c r="BJ80" s="51"/>
      <c r="BK80" s="51"/>
      <c r="BL80" s="51"/>
    </row>
    <row r="81" spans="1:64" ht="12.75" customHeight="1">
      <c r="A81" s="58">
        <v>9</v>
      </c>
      <c r="B81" s="58"/>
      <c r="C81" s="58"/>
      <c r="D81" s="58"/>
      <c r="E81" s="58"/>
      <c r="F81" s="58"/>
      <c r="G81" s="59" t="s">
        <v>89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1"/>
      <c r="Z81" s="62" t="s">
        <v>80</v>
      </c>
      <c r="AA81" s="62"/>
      <c r="AB81" s="62"/>
      <c r="AC81" s="62"/>
      <c r="AD81" s="62"/>
      <c r="AE81" s="63" t="s">
        <v>81</v>
      </c>
      <c r="AF81" s="63"/>
      <c r="AG81" s="63"/>
      <c r="AH81" s="63"/>
      <c r="AI81" s="63"/>
      <c r="AJ81" s="63"/>
      <c r="AK81" s="63"/>
      <c r="AL81" s="63"/>
      <c r="AM81" s="63"/>
      <c r="AN81" s="64"/>
      <c r="AO81" s="51">
        <v>212053.92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f t="shared" si="1"/>
        <v>212053.92</v>
      </c>
      <c r="BF81" s="51"/>
      <c r="BG81" s="51"/>
      <c r="BH81" s="51"/>
      <c r="BI81" s="51"/>
      <c r="BJ81" s="51"/>
      <c r="BK81" s="51"/>
      <c r="BL81" s="51"/>
    </row>
    <row r="82" spans="1:64" ht="12.75" customHeight="1">
      <c r="A82" s="62">
        <v>10</v>
      </c>
      <c r="B82" s="62"/>
      <c r="C82" s="62"/>
      <c r="D82" s="62"/>
      <c r="E82" s="62"/>
      <c r="F82" s="62"/>
      <c r="G82" s="59" t="s">
        <v>90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1"/>
      <c r="Z82" s="62" t="s">
        <v>80</v>
      </c>
      <c r="AA82" s="62"/>
      <c r="AB82" s="62"/>
      <c r="AC82" s="62"/>
      <c r="AD82" s="62"/>
      <c r="AE82" s="63" t="s">
        <v>81</v>
      </c>
      <c r="AF82" s="63"/>
      <c r="AG82" s="63"/>
      <c r="AH82" s="63"/>
      <c r="AI82" s="63"/>
      <c r="AJ82" s="63"/>
      <c r="AK82" s="63"/>
      <c r="AL82" s="63"/>
      <c r="AM82" s="63"/>
      <c r="AN82" s="64"/>
      <c r="AO82" s="51">
        <f>494424+37168</f>
        <v>531592</v>
      </c>
      <c r="AP82" s="51"/>
      <c r="AQ82" s="51"/>
      <c r="AR82" s="51"/>
      <c r="AS82" s="51"/>
      <c r="AT82" s="51"/>
      <c r="AU82" s="51"/>
      <c r="AV82" s="51"/>
      <c r="AW82" s="51">
        <v>200000</v>
      </c>
      <c r="AX82" s="51"/>
      <c r="AY82" s="51"/>
      <c r="AZ82" s="51"/>
      <c r="BA82" s="51"/>
      <c r="BB82" s="51"/>
      <c r="BC82" s="51"/>
      <c r="BD82" s="51"/>
      <c r="BE82" s="51">
        <f t="shared" si="1"/>
        <v>731592</v>
      </c>
      <c r="BF82" s="51"/>
      <c r="BG82" s="51"/>
      <c r="BH82" s="51"/>
      <c r="BI82" s="51"/>
      <c r="BJ82" s="51"/>
      <c r="BK82" s="51"/>
      <c r="BL82" s="51"/>
    </row>
    <row r="83" spans="1:64" ht="12.75" customHeight="1">
      <c r="A83" s="58">
        <v>11</v>
      </c>
      <c r="B83" s="58"/>
      <c r="C83" s="58"/>
      <c r="D83" s="58"/>
      <c r="E83" s="58"/>
      <c r="F83" s="58"/>
      <c r="G83" s="59" t="s">
        <v>91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62" t="s">
        <v>80</v>
      </c>
      <c r="AA83" s="62"/>
      <c r="AB83" s="62"/>
      <c r="AC83" s="62"/>
      <c r="AD83" s="62"/>
      <c r="AE83" s="63" t="s">
        <v>81</v>
      </c>
      <c r="AF83" s="63"/>
      <c r="AG83" s="63"/>
      <c r="AH83" s="63"/>
      <c r="AI83" s="63"/>
      <c r="AJ83" s="63"/>
      <c r="AK83" s="63"/>
      <c r="AL83" s="63"/>
      <c r="AM83" s="63"/>
      <c r="AN83" s="64"/>
      <c r="AO83" s="51">
        <v>0</v>
      </c>
      <c r="AP83" s="51"/>
      <c r="AQ83" s="51"/>
      <c r="AR83" s="51"/>
      <c r="AS83" s="51"/>
      <c r="AT83" s="51"/>
      <c r="AU83" s="51"/>
      <c r="AV83" s="51"/>
      <c r="AW83" s="51">
        <v>68000</v>
      </c>
      <c r="AX83" s="51"/>
      <c r="AY83" s="51"/>
      <c r="AZ83" s="51"/>
      <c r="BA83" s="51"/>
      <c r="BB83" s="51"/>
      <c r="BC83" s="51"/>
      <c r="BD83" s="51"/>
      <c r="BE83" s="51">
        <f>AO83+AW83</f>
        <v>68000</v>
      </c>
      <c r="BF83" s="51"/>
      <c r="BG83" s="51"/>
      <c r="BH83" s="51"/>
      <c r="BI83" s="51"/>
      <c r="BJ83" s="51"/>
      <c r="BK83" s="51"/>
      <c r="BL83" s="51"/>
    </row>
    <row r="84" spans="1:64" ht="12.75" customHeight="1">
      <c r="A84" s="58">
        <v>12</v>
      </c>
      <c r="B84" s="58"/>
      <c r="C84" s="58"/>
      <c r="D84" s="58"/>
      <c r="E84" s="58"/>
      <c r="F84" s="58"/>
      <c r="G84" s="59" t="s">
        <v>92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1"/>
      <c r="Z84" s="62" t="s">
        <v>80</v>
      </c>
      <c r="AA84" s="62"/>
      <c r="AB84" s="62"/>
      <c r="AC84" s="62"/>
      <c r="AD84" s="62"/>
      <c r="AE84" s="63" t="s">
        <v>81</v>
      </c>
      <c r="AF84" s="63"/>
      <c r="AG84" s="63"/>
      <c r="AH84" s="63"/>
      <c r="AI84" s="63"/>
      <c r="AJ84" s="63"/>
      <c r="AK84" s="63"/>
      <c r="AL84" s="63"/>
      <c r="AM84" s="63"/>
      <c r="AN84" s="64"/>
      <c r="AO84" s="51">
        <v>0</v>
      </c>
      <c r="AP84" s="51"/>
      <c r="AQ84" s="51"/>
      <c r="AR84" s="51"/>
      <c r="AS84" s="51"/>
      <c r="AT84" s="51"/>
      <c r="AU84" s="51"/>
      <c r="AV84" s="51"/>
      <c r="AW84" s="51">
        <f>331121+800000</f>
        <v>1131121</v>
      </c>
      <c r="AX84" s="51"/>
      <c r="AY84" s="51"/>
      <c r="AZ84" s="51"/>
      <c r="BA84" s="51"/>
      <c r="BB84" s="51"/>
      <c r="BC84" s="51"/>
      <c r="BD84" s="51"/>
      <c r="BE84" s="51">
        <f>AO84+AW84</f>
        <v>1131121</v>
      </c>
      <c r="BF84" s="51"/>
      <c r="BG84" s="51"/>
      <c r="BH84" s="51"/>
      <c r="BI84" s="51"/>
      <c r="BJ84" s="51"/>
      <c r="BK84" s="51"/>
      <c r="BL84" s="51"/>
    </row>
    <row r="85" spans="1:64" ht="12.75" customHeight="1">
      <c r="A85" s="45">
        <v>13</v>
      </c>
      <c r="B85" s="46"/>
      <c r="C85" s="46"/>
      <c r="D85" s="46"/>
      <c r="E85" s="46"/>
      <c r="F85" s="47"/>
      <c r="G85" s="59" t="s">
        <v>93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4"/>
      <c r="Z85" s="75" t="s">
        <v>94</v>
      </c>
      <c r="AA85" s="76"/>
      <c r="AB85" s="76"/>
      <c r="AC85" s="76"/>
      <c r="AD85" s="77"/>
      <c r="AE85" s="64" t="s">
        <v>81</v>
      </c>
      <c r="AF85" s="78"/>
      <c r="AG85" s="78"/>
      <c r="AH85" s="78"/>
      <c r="AI85" s="78"/>
      <c r="AJ85" s="78"/>
      <c r="AK85" s="78"/>
      <c r="AL85" s="78"/>
      <c r="AM85" s="78"/>
      <c r="AN85" s="79"/>
      <c r="AO85" s="42">
        <v>50000</v>
      </c>
      <c r="AP85" s="43"/>
      <c r="AQ85" s="43"/>
      <c r="AR85" s="43"/>
      <c r="AS85" s="43"/>
      <c r="AT85" s="43"/>
      <c r="AU85" s="43"/>
      <c r="AV85" s="44"/>
      <c r="AW85" s="42">
        <v>0</v>
      </c>
      <c r="AX85" s="43"/>
      <c r="AY85" s="43"/>
      <c r="AZ85" s="43"/>
      <c r="BA85" s="43"/>
      <c r="BB85" s="43"/>
      <c r="BC85" s="43"/>
      <c r="BD85" s="44"/>
      <c r="BE85" s="42">
        <f t="shared" si="1"/>
        <v>50000</v>
      </c>
      <c r="BF85" s="43"/>
      <c r="BG85" s="43"/>
      <c r="BH85" s="43"/>
      <c r="BI85" s="43"/>
      <c r="BJ85" s="43"/>
      <c r="BK85" s="43"/>
      <c r="BL85" s="44"/>
    </row>
    <row r="86" spans="1:64" s="32" customFormat="1" ht="12.75" customHeight="1">
      <c r="A86" s="65">
        <v>0</v>
      </c>
      <c r="B86" s="65"/>
      <c r="C86" s="65"/>
      <c r="D86" s="65"/>
      <c r="E86" s="65"/>
      <c r="F86" s="65"/>
      <c r="G86" s="66" t="s">
        <v>95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69"/>
      <c r="AA86" s="69"/>
      <c r="AB86" s="69"/>
      <c r="AC86" s="69"/>
      <c r="AD86" s="69"/>
      <c r="AE86" s="70"/>
      <c r="AF86" s="70"/>
      <c r="AG86" s="70"/>
      <c r="AH86" s="70"/>
      <c r="AI86" s="70"/>
      <c r="AJ86" s="70"/>
      <c r="AK86" s="70"/>
      <c r="AL86" s="70"/>
      <c r="AM86" s="70"/>
      <c r="AN86" s="71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>
        <f t="shared" si="1"/>
        <v>0</v>
      </c>
      <c r="BF86" s="72"/>
      <c r="BG86" s="72"/>
      <c r="BH86" s="72"/>
      <c r="BI86" s="72"/>
      <c r="BJ86" s="72"/>
      <c r="BK86" s="72"/>
      <c r="BL86" s="72"/>
    </row>
    <row r="87" spans="1:64" ht="12.75" customHeight="1">
      <c r="A87" s="58">
        <v>1</v>
      </c>
      <c r="B87" s="58"/>
      <c r="C87" s="58"/>
      <c r="D87" s="58"/>
      <c r="E87" s="58"/>
      <c r="F87" s="58"/>
      <c r="G87" s="59" t="s">
        <v>96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2" t="s">
        <v>97</v>
      </c>
      <c r="AA87" s="62"/>
      <c r="AB87" s="62"/>
      <c r="AC87" s="62"/>
      <c r="AD87" s="62"/>
      <c r="AE87" s="63" t="s">
        <v>81</v>
      </c>
      <c r="AF87" s="63"/>
      <c r="AG87" s="63"/>
      <c r="AH87" s="63"/>
      <c r="AI87" s="63"/>
      <c r="AJ87" s="63"/>
      <c r="AK87" s="63"/>
      <c r="AL87" s="63"/>
      <c r="AM87" s="63"/>
      <c r="AN87" s="64"/>
      <c r="AO87" s="51">
        <v>1400</v>
      </c>
      <c r="AP87" s="51"/>
      <c r="AQ87" s="51"/>
      <c r="AR87" s="51"/>
      <c r="AS87" s="51"/>
      <c r="AT87" s="51"/>
      <c r="AU87" s="51"/>
      <c r="AV87" s="51"/>
      <c r="AW87" s="51">
        <v>0</v>
      </c>
      <c r="AX87" s="51"/>
      <c r="AY87" s="51"/>
      <c r="AZ87" s="51"/>
      <c r="BA87" s="51"/>
      <c r="BB87" s="51"/>
      <c r="BC87" s="51"/>
      <c r="BD87" s="51"/>
      <c r="BE87" s="51">
        <f t="shared" si="1"/>
        <v>1400</v>
      </c>
      <c r="BF87" s="51"/>
      <c r="BG87" s="51"/>
      <c r="BH87" s="51"/>
      <c r="BI87" s="51"/>
      <c r="BJ87" s="51"/>
      <c r="BK87" s="51"/>
      <c r="BL87" s="51"/>
    </row>
    <row r="88" spans="1:64" ht="12.75" customHeight="1">
      <c r="A88" s="58">
        <v>2</v>
      </c>
      <c r="B88" s="58"/>
      <c r="C88" s="58"/>
      <c r="D88" s="58"/>
      <c r="E88" s="58"/>
      <c r="F88" s="58"/>
      <c r="G88" s="59" t="s">
        <v>98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2" t="s">
        <v>99</v>
      </c>
      <c r="AA88" s="62"/>
      <c r="AB88" s="62"/>
      <c r="AC88" s="62"/>
      <c r="AD88" s="62"/>
      <c r="AE88" s="63" t="s">
        <v>81</v>
      </c>
      <c r="AF88" s="63"/>
      <c r="AG88" s="63"/>
      <c r="AH88" s="63"/>
      <c r="AI88" s="63"/>
      <c r="AJ88" s="63"/>
      <c r="AK88" s="63"/>
      <c r="AL88" s="63"/>
      <c r="AM88" s="63"/>
      <c r="AN88" s="64"/>
      <c r="AO88" s="51">
        <v>142.39</v>
      </c>
      <c r="AP88" s="51"/>
      <c r="AQ88" s="51"/>
      <c r="AR88" s="51"/>
      <c r="AS88" s="51"/>
      <c r="AT88" s="51"/>
      <c r="AU88" s="51"/>
      <c r="AV88" s="51"/>
      <c r="AW88" s="51">
        <v>0</v>
      </c>
      <c r="AX88" s="51"/>
      <c r="AY88" s="51"/>
      <c r="AZ88" s="51"/>
      <c r="BA88" s="51"/>
      <c r="BB88" s="51"/>
      <c r="BC88" s="51"/>
      <c r="BD88" s="51"/>
      <c r="BE88" s="51">
        <f t="shared" si="1"/>
        <v>142.39</v>
      </c>
      <c r="BF88" s="51"/>
      <c r="BG88" s="51"/>
      <c r="BH88" s="51"/>
      <c r="BI88" s="51"/>
      <c r="BJ88" s="51"/>
      <c r="BK88" s="51"/>
      <c r="BL88" s="51"/>
    </row>
    <row r="89" spans="1:64" ht="12.75" customHeight="1">
      <c r="A89" s="58">
        <v>3</v>
      </c>
      <c r="B89" s="58"/>
      <c r="C89" s="58"/>
      <c r="D89" s="58"/>
      <c r="E89" s="58"/>
      <c r="F89" s="58"/>
      <c r="G89" s="59" t="s">
        <v>100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1"/>
      <c r="Z89" s="62" t="s">
        <v>99</v>
      </c>
      <c r="AA89" s="62"/>
      <c r="AB89" s="62"/>
      <c r="AC89" s="62"/>
      <c r="AD89" s="62"/>
      <c r="AE89" s="63" t="s">
        <v>81</v>
      </c>
      <c r="AF89" s="63"/>
      <c r="AG89" s="63"/>
      <c r="AH89" s="63"/>
      <c r="AI89" s="63"/>
      <c r="AJ89" s="63"/>
      <c r="AK89" s="63"/>
      <c r="AL89" s="63"/>
      <c r="AM89" s="63"/>
      <c r="AN89" s="64"/>
      <c r="AO89" s="51">
        <v>4.3</v>
      </c>
      <c r="AP89" s="51"/>
      <c r="AQ89" s="51"/>
      <c r="AR89" s="51"/>
      <c r="AS89" s="51"/>
      <c r="AT89" s="51"/>
      <c r="AU89" s="51"/>
      <c r="AV89" s="51"/>
      <c r="AW89" s="51">
        <v>0</v>
      </c>
      <c r="AX89" s="51"/>
      <c r="AY89" s="51"/>
      <c r="AZ89" s="51"/>
      <c r="BA89" s="51"/>
      <c r="BB89" s="51"/>
      <c r="BC89" s="51"/>
      <c r="BD89" s="51"/>
      <c r="BE89" s="51">
        <f t="shared" si="1"/>
        <v>4.3</v>
      </c>
      <c r="BF89" s="51"/>
      <c r="BG89" s="51"/>
      <c r="BH89" s="51"/>
      <c r="BI89" s="51"/>
      <c r="BJ89" s="51"/>
      <c r="BK89" s="51"/>
      <c r="BL89" s="51"/>
    </row>
    <row r="90" spans="1:64" ht="12.75" customHeight="1">
      <c r="A90" s="58">
        <v>4</v>
      </c>
      <c r="B90" s="58"/>
      <c r="C90" s="58"/>
      <c r="D90" s="58"/>
      <c r="E90" s="58"/>
      <c r="F90" s="58"/>
      <c r="G90" s="59" t="s">
        <v>101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62" t="s">
        <v>102</v>
      </c>
      <c r="AA90" s="62"/>
      <c r="AB90" s="62"/>
      <c r="AC90" s="62"/>
      <c r="AD90" s="62"/>
      <c r="AE90" s="63" t="s">
        <v>81</v>
      </c>
      <c r="AF90" s="63"/>
      <c r="AG90" s="63"/>
      <c r="AH90" s="63"/>
      <c r="AI90" s="63"/>
      <c r="AJ90" s="63"/>
      <c r="AK90" s="63"/>
      <c r="AL90" s="63"/>
      <c r="AM90" s="63"/>
      <c r="AN90" s="64"/>
      <c r="AO90" s="51">
        <v>16.3</v>
      </c>
      <c r="AP90" s="51"/>
      <c r="AQ90" s="51"/>
      <c r="AR90" s="51"/>
      <c r="AS90" s="51"/>
      <c r="AT90" s="51"/>
      <c r="AU90" s="51"/>
      <c r="AV90" s="51"/>
      <c r="AW90" s="51">
        <v>0</v>
      </c>
      <c r="AX90" s="51"/>
      <c r="AY90" s="51"/>
      <c r="AZ90" s="51"/>
      <c r="BA90" s="51"/>
      <c r="BB90" s="51"/>
      <c r="BC90" s="51"/>
      <c r="BD90" s="51"/>
      <c r="BE90" s="51">
        <f t="shared" si="1"/>
        <v>16.3</v>
      </c>
      <c r="BF90" s="51"/>
      <c r="BG90" s="51"/>
      <c r="BH90" s="51"/>
      <c r="BI90" s="51"/>
      <c r="BJ90" s="51"/>
      <c r="BK90" s="51"/>
      <c r="BL90" s="51"/>
    </row>
    <row r="91" spans="1:64" s="32" customFormat="1" ht="12.75" customHeight="1">
      <c r="A91" s="65">
        <v>0</v>
      </c>
      <c r="B91" s="65"/>
      <c r="C91" s="65"/>
      <c r="D91" s="65"/>
      <c r="E91" s="65"/>
      <c r="F91" s="65"/>
      <c r="G91" s="66" t="s">
        <v>103</v>
      </c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  <c r="Z91" s="69"/>
      <c r="AA91" s="69"/>
      <c r="AB91" s="69"/>
      <c r="AC91" s="69"/>
      <c r="AD91" s="69"/>
      <c r="AE91" s="70"/>
      <c r="AF91" s="70"/>
      <c r="AG91" s="70"/>
      <c r="AH91" s="70"/>
      <c r="AI91" s="70"/>
      <c r="AJ91" s="70"/>
      <c r="AK91" s="70"/>
      <c r="AL91" s="70"/>
      <c r="AM91" s="70"/>
      <c r="AN91" s="71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>
        <f t="shared" si="1"/>
        <v>0</v>
      </c>
      <c r="BF91" s="72"/>
      <c r="BG91" s="72"/>
      <c r="BH91" s="72"/>
      <c r="BI91" s="72"/>
      <c r="BJ91" s="72"/>
      <c r="BK91" s="72"/>
      <c r="BL91" s="72"/>
    </row>
    <row r="92" spans="1:64" ht="12.75" customHeight="1">
      <c r="A92" s="58">
        <v>1</v>
      </c>
      <c r="B92" s="58"/>
      <c r="C92" s="58"/>
      <c r="D92" s="58"/>
      <c r="E92" s="58"/>
      <c r="F92" s="58"/>
      <c r="G92" s="59" t="s">
        <v>104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1"/>
      <c r="Z92" s="62" t="s">
        <v>105</v>
      </c>
      <c r="AA92" s="62"/>
      <c r="AB92" s="62"/>
      <c r="AC92" s="62"/>
      <c r="AD92" s="62"/>
      <c r="AE92" s="63" t="s">
        <v>81</v>
      </c>
      <c r="AF92" s="63"/>
      <c r="AG92" s="63"/>
      <c r="AH92" s="63"/>
      <c r="AI92" s="63"/>
      <c r="AJ92" s="63"/>
      <c r="AK92" s="63"/>
      <c r="AL92" s="63"/>
      <c r="AM92" s="63"/>
      <c r="AN92" s="64"/>
      <c r="AO92" s="51">
        <v>100</v>
      </c>
      <c r="AP92" s="51"/>
      <c r="AQ92" s="51"/>
      <c r="AR92" s="51"/>
      <c r="AS92" s="51"/>
      <c r="AT92" s="51"/>
      <c r="AU92" s="51"/>
      <c r="AV92" s="51"/>
      <c r="AW92" s="51">
        <v>0</v>
      </c>
      <c r="AX92" s="51"/>
      <c r="AY92" s="51"/>
      <c r="AZ92" s="51"/>
      <c r="BA92" s="51"/>
      <c r="BB92" s="51"/>
      <c r="BC92" s="51"/>
      <c r="BD92" s="51"/>
      <c r="BE92" s="51">
        <f t="shared" si="1"/>
        <v>100</v>
      </c>
      <c r="BF92" s="51"/>
      <c r="BG92" s="51"/>
      <c r="BH92" s="51"/>
      <c r="BI92" s="51"/>
      <c r="BJ92" s="51"/>
      <c r="BK92" s="51"/>
      <c r="BL92" s="51"/>
    </row>
    <row r="93" spans="1:64" ht="12.75" customHeight="1">
      <c r="A93" s="58">
        <v>2</v>
      </c>
      <c r="B93" s="58"/>
      <c r="C93" s="58"/>
      <c r="D93" s="58"/>
      <c r="E93" s="58"/>
      <c r="F93" s="58"/>
      <c r="G93" s="59" t="s">
        <v>106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62" t="s">
        <v>105</v>
      </c>
      <c r="AA93" s="62"/>
      <c r="AB93" s="62"/>
      <c r="AC93" s="62"/>
      <c r="AD93" s="62"/>
      <c r="AE93" s="63" t="s">
        <v>81</v>
      </c>
      <c r="AF93" s="63"/>
      <c r="AG93" s="63"/>
      <c r="AH93" s="63"/>
      <c r="AI93" s="63"/>
      <c r="AJ93" s="63"/>
      <c r="AK93" s="63"/>
      <c r="AL93" s="63"/>
      <c r="AM93" s="63"/>
      <c r="AN93" s="64"/>
      <c r="AO93" s="51">
        <v>100</v>
      </c>
      <c r="AP93" s="51"/>
      <c r="AQ93" s="51"/>
      <c r="AR93" s="51"/>
      <c r="AS93" s="51"/>
      <c r="AT93" s="51"/>
      <c r="AU93" s="51"/>
      <c r="AV93" s="51"/>
      <c r="AW93" s="51">
        <v>0</v>
      </c>
      <c r="AX93" s="51"/>
      <c r="AY93" s="51"/>
      <c r="AZ93" s="51"/>
      <c r="BA93" s="51"/>
      <c r="BB93" s="51"/>
      <c r="BC93" s="51"/>
      <c r="BD93" s="51"/>
      <c r="BE93" s="51">
        <f t="shared" si="1"/>
        <v>100</v>
      </c>
      <c r="BF93" s="51"/>
      <c r="BG93" s="51"/>
      <c r="BH93" s="51"/>
      <c r="BI93" s="51"/>
      <c r="BJ93" s="51"/>
      <c r="BK93" s="51"/>
      <c r="BL93" s="51"/>
    </row>
    <row r="94" spans="1:64" ht="12.75" customHeight="1">
      <c r="A94" s="58">
        <v>3</v>
      </c>
      <c r="B94" s="58"/>
      <c r="C94" s="58"/>
      <c r="D94" s="58"/>
      <c r="E94" s="58"/>
      <c r="F94" s="58"/>
      <c r="G94" s="59" t="s">
        <v>107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2" t="s">
        <v>105</v>
      </c>
      <c r="AA94" s="62"/>
      <c r="AB94" s="62"/>
      <c r="AC94" s="62"/>
      <c r="AD94" s="62"/>
      <c r="AE94" s="63" t="s">
        <v>81</v>
      </c>
      <c r="AF94" s="63"/>
      <c r="AG94" s="63"/>
      <c r="AH94" s="63"/>
      <c r="AI94" s="63"/>
      <c r="AJ94" s="63"/>
      <c r="AK94" s="63"/>
      <c r="AL94" s="63"/>
      <c r="AM94" s="63"/>
      <c r="AN94" s="64"/>
      <c r="AO94" s="51">
        <v>100</v>
      </c>
      <c r="AP94" s="51"/>
      <c r="AQ94" s="51"/>
      <c r="AR94" s="51"/>
      <c r="AS94" s="51"/>
      <c r="AT94" s="51"/>
      <c r="AU94" s="51"/>
      <c r="AV94" s="51"/>
      <c r="AW94" s="51">
        <v>0</v>
      </c>
      <c r="AX94" s="51"/>
      <c r="AY94" s="51"/>
      <c r="AZ94" s="51"/>
      <c r="BA94" s="51"/>
      <c r="BB94" s="51"/>
      <c r="BC94" s="51"/>
      <c r="BD94" s="51"/>
      <c r="BE94" s="51">
        <f t="shared" si="1"/>
        <v>100</v>
      </c>
      <c r="BF94" s="51"/>
      <c r="BG94" s="51"/>
      <c r="BH94" s="51"/>
      <c r="BI94" s="51"/>
      <c r="BJ94" s="51"/>
      <c r="BK94" s="51"/>
      <c r="BL94" s="51"/>
    </row>
    <row r="95" spans="1:64" ht="12.75" customHeight="1">
      <c r="A95" s="58">
        <v>4</v>
      </c>
      <c r="B95" s="58"/>
      <c r="C95" s="58"/>
      <c r="D95" s="58"/>
      <c r="E95" s="58"/>
      <c r="F95" s="58"/>
      <c r="G95" s="59" t="s">
        <v>108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1"/>
      <c r="Z95" s="62" t="s">
        <v>105</v>
      </c>
      <c r="AA95" s="62"/>
      <c r="AB95" s="62"/>
      <c r="AC95" s="62"/>
      <c r="AD95" s="62"/>
      <c r="AE95" s="63" t="s">
        <v>81</v>
      </c>
      <c r="AF95" s="63"/>
      <c r="AG95" s="63"/>
      <c r="AH95" s="63"/>
      <c r="AI95" s="63"/>
      <c r="AJ95" s="63"/>
      <c r="AK95" s="63"/>
      <c r="AL95" s="63"/>
      <c r="AM95" s="63"/>
      <c r="AN95" s="64"/>
      <c r="AO95" s="51">
        <v>100</v>
      </c>
      <c r="AP95" s="51"/>
      <c r="AQ95" s="51"/>
      <c r="AR95" s="51"/>
      <c r="AS95" s="51"/>
      <c r="AT95" s="51"/>
      <c r="AU95" s="51"/>
      <c r="AV95" s="51"/>
      <c r="AW95" s="51">
        <v>0</v>
      </c>
      <c r="AX95" s="51"/>
      <c r="AY95" s="51"/>
      <c r="AZ95" s="51"/>
      <c r="BA95" s="51"/>
      <c r="BB95" s="51"/>
      <c r="BC95" s="51"/>
      <c r="BD95" s="51"/>
      <c r="BE95" s="51">
        <f t="shared" si="1"/>
        <v>100</v>
      </c>
      <c r="BF95" s="51"/>
      <c r="BG95" s="51"/>
      <c r="BH95" s="51"/>
      <c r="BI95" s="51"/>
      <c r="BJ95" s="51"/>
      <c r="BK95" s="51"/>
      <c r="BL95" s="51"/>
    </row>
    <row r="96" spans="41:64" ht="12.75"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</row>
    <row r="98" spans="1:59" ht="16.5" customHeight="1">
      <c r="A98" s="55" t="s">
        <v>126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36"/>
      <c r="AO98" s="57" t="s">
        <v>127</v>
      </c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</row>
    <row r="99" spans="23:59" ht="12.75">
      <c r="W99" s="39" t="s">
        <v>109</v>
      </c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O99" s="39" t="s">
        <v>110</v>
      </c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</row>
    <row r="100" spans="1:6" ht="15.75" customHeight="1">
      <c r="A100" s="40" t="s">
        <v>111</v>
      </c>
      <c r="B100" s="40"/>
      <c r="C100" s="40"/>
      <c r="D100" s="40"/>
      <c r="E100" s="40"/>
      <c r="F100" s="40"/>
    </row>
    <row r="101" spans="1:45" ht="12.75" customHeight="1">
      <c r="A101" s="41" t="s">
        <v>112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</row>
    <row r="102" spans="1:45" ht="12.75">
      <c r="A102" s="54" t="s">
        <v>113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</row>
    <row r="103" spans="1:45" ht="10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</row>
    <row r="104" spans="1:59" ht="15.75" customHeight="1">
      <c r="A104" s="55" t="s">
        <v>116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36"/>
      <c r="AO104" s="57" t="s">
        <v>117</v>
      </c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</row>
    <row r="105" spans="23:59" ht="12.75">
      <c r="W105" s="39" t="s">
        <v>109</v>
      </c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O105" s="39" t="s">
        <v>110</v>
      </c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</row>
    <row r="106" spans="1:8" ht="12.75">
      <c r="A106" s="52"/>
      <c r="B106" s="53"/>
      <c r="C106" s="53"/>
      <c r="D106" s="53"/>
      <c r="E106" s="53"/>
      <c r="F106" s="53"/>
      <c r="G106" s="53"/>
      <c r="H106" s="53"/>
    </row>
    <row r="107" spans="1:17" ht="12.75">
      <c r="A107" s="39" t="s">
        <v>114</v>
      </c>
      <c r="B107" s="39"/>
      <c r="C107" s="39"/>
      <c r="D107" s="39"/>
      <c r="E107" s="39"/>
      <c r="F107" s="39"/>
      <c r="G107" s="39"/>
      <c r="H107" s="39"/>
      <c r="I107" s="37"/>
      <c r="J107" s="37"/>
      <c r="K107" s="37"/>
      <c r="L107" s="37"/>
      <c r="M107" s="37"/>
      <c r="N107" s="37"/>
      <c r="O107" s="37"/>
      <c r="P107" s="37"/>
      <c r="Q107" s="37"/>
    </row>
    <row r="108" ht="12.75">
      <c r="A108" s="38" t="s">
        <v>115</v>
      </c>
    </row>
  </sheetData>
  <mergeCells count="34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D22:BL22"/>
    <mergeCell ref="A23:H23"/>
    <mergeCell ref="I23:S23"/>
    <mergeCell ref="T23:W23"/>
    <mergeCell ref="A22:T22"/>
    <mergeCell ref="U22:AD22"/>
    <mergeCell ref="AE22:AR22"/>
    <mergeCell ref="AS22:BC22"/>
    <mergeCell ref="A25:BL25"/>
    <mergeCell ref="A26:BL26"/>
    <mergeCell ref="A30:BL30"/>
    <mergeCell ref="A31:F31"/>
    <mergeCell ref="G31:BL31"/>
    <mergeCell ref="A27:BL27"/>
    <mergeCell ref="A28:BL28"/>
    <mergeCell ref="A29:BL29"/>
    <mergeCell ref="A32:F32"/>
    <mergeCell ref="G32:BL32"/>
    <mergeCell ref="A33:F33"/>
    <mergeCell ref="G33:BL33"/>
    <mergeCell ref="A34:F34"/>
    <mergeCell ref="G34:BL34"/>
    <mergeCell ref="A36:BL36"/>
    <mergeCell ref="A37:BL37"/>
    <mergeCell ref="A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S49:AZ4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58:BL58"/>
    <mergeCell ref="A59:AY59"/>
    <mergeCell ref="A60:C61"/>
    <mergeCell ref="D60:AA61"/>
    <mergeCell ref="AB60:AI61"/>
    <mergeCell ref="AJ60:AQ61"/>
    <mergeCell ref="AR60:AY61"/>
    <mergeCell ref="AR62:AY62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4:AY64"/>
    <mergeCell ref="A66:C66"/>
    <mergeCell ref="D66:AA66"/>
    <mergeCell ref="AB66:AI66"/>
    <mergeCell ref="A64:C64"/>
    <mergeCell ref="D64:AA64"/>
    <mergeCell ref="AB64:AI64"/>
    <mergeCell ref="AJ64:AQ64"/>
    <mergeCell ref="AR66:AY66"/>
    <mergeCell ref="AJ66:AQ66"/>
    <mergeCell ref="A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95:F95"/>
    <mergeCell ref="G95:Y95"/>
    <mergeCell ref="Z95:AD95"/>
    <mergeCell ref="AE95:AN95"/>
    <mergeCell ref="A98:V98"/>
    <mergeCell ref="W98:AM98"/>
    <mergeCell ref="AO98:BG98"/>
    <mergeCell ref="W99:AM99"/>
    <mergeCell ref="AO99:BG99"/>
    <mergeCell ref="A106:H106"/>
    <mergeCell ref="A107:H107"/>
    <mergeCell ref="A100:F100"/>
    <mergeCell ref="A101:AS101"/>
    <mergeCell ref="A102:AS102"/>
    <mergeCell ref="A104:V104"/>
    <mergeCell ref="W104:AM104"/>
    <mergeCell ref="AO104:BG104"/>
    <mergeCell ref="W105:AM105"/>
    <mergeCell ref="AO105:BG105"/>
    <mergeCell ref="AO94:AV94"/>
    <mergeCell ref="AW94:BD94"/>
    <mergeCell ref="BE94:BL94"/>
    <mergeCell ref="AO95:AV95"/>
    <mergeCell ref="AW95:BD95"/>
    <mergeCell ref="BE95:BL95"/>
    <mergeCell ref="AR65:AY65"/>
    <mergeCell ref="A65:C65"/>
    <mergeCell ref="D65:AA65"/>
    <mergeCell ref="AB65:AI65"/>
    <mergeCell ref="AJ65:AQ65"/>
  </mergeCells>
  <conditionalFormatting sqref="G72:L72 G80:G82 G86:G95">
    <cfRule type="cellIs" priority="1" dxfId="0" operator="equal" stopIfTrue="1">
      <formula>$G71</formula>
    </cfRule>
  </conditionalFormatting>
  <conditionalFormatting sqref="D51:D54">
    <cfRule type="cellIs" priority="2" dxfId="0" operator="equal" stopIfTrue="1">
      <formula>$D50</formula>
    </cfRule>
  </conditionalFormatting>
  <conditionalFormatting sqref="A72:F95">
    <cfRule type="cellIs" priority="3" dxfId="0" operator="equal" stopIfTrue="1">
      <formula>0</formula>
    </cfRule>
  </conditionalFormatting>
  <conditionalFormatting sqref="G79">
    <cfRule type="cellIs" priority="4" dxfId="0" operator="equal" stopIfTrue="1">
      <formula>$G72</formula>
    </cfRule>
  </conditionalFormatting>
  <conditionalFormatting sqref="D56">
    <cfRule type="cellIs" priority="5" dxfId="0" operator="equal" stopIfTrue="1">
      <formula>$D51</formula>
    </cfRule>
  </conditionalFormatting>
  <conditionalFormatting sqref="D55">
    <cfRule type="cellIs" priority="6" dxfId="0" operator="equal" stopIfTrue="1">
      <formula>$D51</formula>
    </cfRule>
  </conditionalFormatting>
  <conditionalFormatting sqref="G85">
    <cfRule type="cellIs" priority="7" dxfId="0" operator="equal" stopIfTrue="1">
      <formula>$G82</formula>
    </cfRule>
  </conditionalFormatting>
  <conditionalFormatting sqref="G83:G84">
    <cfRule type="cellIs" priority="8" dxfId="0" operator="equal" stopIfTrue="1">
      <formula>$G81</formula>
    </cfRule>
  </conditionalFormatting>
  <conditionalFormatting sqref="G73:G75">
    <cfRule type="cellIs" priority="9" dxfId="0" operator="equal" stopIfTrue="1">
      <formula>$G62</formula>
    </cfRule>
  </conditionalFormatting>
  <conditionalFormatting sqref="G76:G78">
    <cfRule type="cellIs" priority="10" dxfId="0" operator="equal" stopIfTrue="1">
      <formula>$G66</formula>
    </cfRule>
  </conditionalFormatting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</cp:lastModifiedBy>
  <cp:lastPrinted>2021-11-19T07:23:53Z</cp:lastPrinted>
  <dcterms:created xsi:type="dcterms:W3CDTF">1996-10-08T23:32:33Z</dcterms:created>
  <dcterms:modified xsi:type="dcterms:W3CDTF">2021-11-19T07:23:57Z</dcterms:modified>
  <cp:category/>
  <cp:version/>
  <cp:contentType/>
  <cp:contentStatus/>
</cp:coreProperties>
</file>