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І квартал" sheetId="1" r:id="rId1"/>
    <sheet name="2 квартал" sheetId="2" r:id="rId2"/>
    <sheet name="3 квартал" sheetId="3" r:id="rId3"/>
    <sheet name="2021 рік" sheetId="4" r:id="rId4"/>
  </sheets>
  <definedNames/>
  <calcPr fullCalcOnLoad="1"/>
</workbook>
</file>

<file path=xl/sharedStrings.xml><?xml version="1.0" encoding="utf-8"?>
<sst xmlns="http://schemas.openxmlformats.org/spreadsheetml/2006/main" count="196" uniqueCount="90">
  <si>
    <t>КЕКВ</t>
  </si>
  <si>
    <t>Призначення</t>
  </si>
  <si>
    <t>Виплата заробітної плати</t>
  </si>
  <si>
    <t>Дизельне паливо</t>
  </si>
  <si>
    <t>Головний бухгалтер</t>
  </si>
  <si>
    <t>Н.Й.Гарник</t>
  </si>
  <si>
    <t>Нарахування на заробітну плату (оплата ЄСВ)</t>
  </si>
  <si>
    <t>Мастильні матеріали</t>
  </si>
  <si>
    <t>Бензин А-92</t>
  </si>
  <si>
    <t xml:space="preserve"> </t>
  </si>
  <si>
    <t>Поточні видатки</t>
  </si>
  <si>
    <t>Капітальні видатки</t>
  </si>
  <si>
    <t>Оплата праці і нарахування</t>
  </si>
  <si>
    <t>Залишок коштів</t>
  </si>
  <si>
    <t>Оплата послуг крім комунальних</t>
  </si>
  <si>
    <t xml:space="preserve">Оплата послуг комунальних </t>
  </si>
  <si>
    <t>Видатки на відрядження</t>
  </si>
  <si>
    <t>Інші поточні видатки</t>
  </si>
  <si>
    <t>Інші товари</t>
  </si>
  <si>
    <t>Паливо і мастила</t>
  </si>
  <si>
    <t>Предмети, матеріали, обладнання та інвентар</t>
  </si>
  <si>
    <t>КП "Ритуальна служба" Чортківської міської ради</t>
  </si>
  <si>
    <t xml:space="preserve">Додаток </t>
  </si>
  <si>
    <t>В.о.начальника КП "Ритуальна служба"</t>
  </si>
  <si>
    <t>І.Є.Ленів</t>
  </si>
  <si>
    <t>Конструкційні матеріали</t>
  </si>
  <si>
    <t>Канц.товари</t>
  </si>
  <si>
    <t>Використання товарів і послуг</t>
  </si>
  <si>
    <t xml:space="preserve">  </t>
  </si>
  <si>
    <t xml:space="preserve">      </t>
  </si>
  <si>
    <t>Комп'ютерне обладнання</t>
  </si>
  <si>
    <t xml:space="preserve">       </t>
  </si>
  <si>
    <t>Інформація по видатках за  2021 рік по</t>
  </si>
  <si>
    <t>План на 2021 рік</t>
  </si>
  <si>
    <t>Інформація по видатках за  І квартал  2021 року по</t>
  </si>
  <si>
    <t>Використ.в I кварталі 2021р</t>
  </si>
  <si>
    <t>Оновлення програми M.E.Doc</t>
  </si>
  <si>
    <t>Комп'ютерне обладнання (системний блок)</t>
  </si>
  <si>
    <t>Комп'ютерне обладнання (монітор, клавіатура, UPS)</t>
  </si>
  <si>
    <t>Запасні частини до трактора</t>
  </si>
  <si>
    <t>Запасні частини до бензопил</t>
  </si>
  <si>
    <t>Знаряддя</t>
  </si>
  <si>
    <t>Режстраційні журнали для поховань та пам'ятників</t>
  </si>
  <si>
    <t>Бланки</t>
  </si>
  <si>
    <t>Заправка катріджа та заміна фотобарабана</t>
  </si>
  <si>
    <t>Послуги по навчанню з пожежної безпеки</t>
  </si>
  <si>
    <t>Послуги зі зрізання дерев</t>
  </si>
  <si>
    <t>Вироби з дроту (сітка)</t>
  </si>
  <si>
    <t>Катушка з переноскою</t>
  </si>
  <si>
    <t>Пропор України</t>
  </si>
  <si>
    <t>Захисне обладнання (желетки та каски)</t>
  </si>
  <si>
    <t>Використ. за січень 2021р</t>
  </si>
  <si>
    <t>Використ. за лютий 2021р</t>
  </si>
  <si>
    <t>Використ. за березень 2021р</t>
  </si>
  <si>
    <t>Інформація по видатках за  ІІ квартал  2021 року по</t>
  </si>
  <si>
    <t>Використ. за І квартал 2021р</t>
  </si>
  <si>
    <t>Використ. за квітень 2021р</t>
  </si>
  <si>
    <t>Використ. за травень 2021р</t>
  </si>
  <si>
    <t>Використ. за червень 2021р</t>
  </si>
  <si>
    <t>Використ.в IІ квартал 2021р</t>
  </si>
  <si>
    <t>Виготовлення інф.банера</t>
  </si>
  <si>
    <t>Засіб КЗІ</t>
  </si>
  <si>
    <t>Інформаційні послуги</t>
  </si>
  <si>
    <t>Постачання електр.ключа</t>
  </si>
  <si>
    <t>Реєстраційні журнали для поховань та пам'ятників</t>
  </si>
  <si>
    <t>Виготовлення інфор.банера</t>
  </si>
  <si>
    <t>Постачання ел.ключа</t>
  </si>
  <si>
    <t>Послуги автокрана</t>
  </si>
  <si>
    <t>Використ. за I півріччя 2021р</t>
  </si>
  <si>
    <t>Оплата за інфор.банери</t>
  </si>
  <si>
    <t>Канцелярські товари</t>
  </si>
  <si>
    <t>Послуги по договору ЦПХ</t>
  </si>
  <si>
    <t xml:space="preserve">     </t>
  </si>
  <si>
    <t>Розхідні матеріали до мотокос (жилка)</t>
  </si>
  <si>
    <t>Використ. за липень 2021р</t>
  </si>
  <si>
    <t>Використ. за серпень 2021р</t>
  </si>
  <si>
    <t>Використ. за вересень 2021р</t>
  </si>
  <si>
    <t>Використ.в IІІ квартал 2021р</t>
  </si>
  <si>
    <t>Використ. за 6 міс. 2021р</t>
  </si>
  <si>
    <t>Арматура</t>
  </si>
  <si>
    <t>Гербіцид</t>
  </si>
  <si>
    <t>Плитка тротуарна</t>
  </si>
  <si>
    <t>Пісок</t>
  </si>
  <si>
    <t>Ворота металеві</t>
  </si>
  <si>
    <t>Комп'ютерне  обладнання</t>
  </si>
  <si>
    <t>Інформація по видатках за  9 місяців  2021 року по</t>
  </si>
  <si>
    <t>Використ. за 9 міс. 2021р</t>
  </si>
  <si>
    <t xml:space="preserve">   </t>
  </si>
  <si>
    <t>Використано за 9 місяців 2021 року</t>
  </si>
  <si>
    <t>грн.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</si>
</sst>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b/>
      <sz val="12"/>
      <color indexed="8"/>
      <name val="Calibri"/>
      <family val="2"/>
    </font>
    <font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i/>
      <sz val="10"/>
      <color indexed="8"/>
      <name val="Bookman Old Style"/>
      <family val="1"/>
    </font>
    <font>
      <i/>
      <sz val="11"/>
      <name val="Bookman Old Style"/>
      <family val="1"/>
    </font>
    <font>
      <i/>
      <sz val="10"/>
      <color indexed="8"/>
      <name val="Bookman Old Style"/>
      <family val="1"/>
    </font>
    <font>
      <i/>
      <sz val="10"/>
      <name val="Bookman Old Style"/>
      <family val="1"/>
    </font>
    <font>
      <sz val="11"/>
      <name val="Bookman Old Style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8"/>
      <name val="Calibri"/>
      <family val="2"/>
    </font>
    <font>
      <b/>
      <i/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3" fillId="21" borderId="7" applyNumberFormat="0" applyAlignment="0" applyProtection="0"/>
    <xf numFmtId="0" fontId="2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vertical="center" wrapText="1"/>
    </xf>
    <xf numFmtId="2" fontId="11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/>
    </xf>
    <xf numFmtId="2" fontId="10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2" fontId="22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7.28125" style="0" customWidth="1"/>
    <col min="2" max="2" width="35.28125" style="0" customWidth="1"/>
    <col min="3" max="3" width="16.28125" style="0" customWidth="1"/>
    <col min="4" max="4" width="14.8515625" style="0" customWidth="1"/>
    <col min="5" max="5" width="16.140625" style="0" customWidth="1"/>
    <col min="6" max="6" width="15.57421875" style="0" customWidth="1"/>
    <col min="7" max="7" width="16.140625" style="0" customWidth="1"/>
    <col min="8" max="8" width="17.140625" style="0" customWidth="1"/>
  </cols>
  <sheetData>
    <row r="1" ht="13.5" customHeight="1">
      <c r="H1" s="40" t="s">
        <v>22</v>
      </c>
    </row>
    <row r="2" spans="2:10" ht="15.75">
      <c r="B2" s="173" t="s">
        <v>34</v>
      </c>
      <c r="C2" s="173"/>
      <c r="D2" s="173"/>
      <c r="E2" s="173"/>
      <c r="F2" s="173"/>
      <c r="G2" s="173"/>
      <c r="H2" s="173"/>
      <c r="I2" s="39"/>
      <c r="J2" s="39"/>
    </row>
    <row r="3" spans="2:11" ht="15.75">
      <c r="B3" s="172" t="s">
        <v>21</v>
      </c>
      <c r="C3" s="172"/>
      <c r="D3" s="172"/>
      <c r="E3" s="172"/>
      <c r="F3" s="172"/>
      <c r="G3" s="172"/>
      <c r="H3" s="172"/>
      <c r="I3" s="33"/>
      <c r="J3" s="33"/>
      <c r="K3" s="33"/>
    </row>
    <row r="4" spans="1:8" ht="6" customHeight="1">
      <c r="A4" s="3"/>
      <c r="B4" s="3"/>
      <c r="C4" s="3"/>
      <c r="D4" s="3"/>
      <c r="E4" s="3"/>
      <c r="F4" s="3"/>
      <c r="G4" s="3"/>
      <c r="H4" s="3"/>
    </row>
    <row r="5" spans="1:8" ht="63" customHeight="1">
      <c r="A5" s="34" t="s">
        <v>0</v>
      </c>
      <c r="B5" s="17" t="s">
        <v>1</v>
      </c>
      <c r="C5" s="14" t="s">
        <v>33</v>
      </c>
      <c r="D5" s="18" t="s">
        <v>51</v>
      </c>
      <c r="E5" s="18" t="s">
        <v>52</v>
      </c>
      <c r="F5" s="14" t="s">
        <v>53</v>
      </c>
      <c r="G5" s="14" t="s">
        <v>35</v>
      </c>
      <c r="H5" s="64" t="s">
        <v>13</v>
      </c>
    </row>
    <row r="6" spans="1:8" ht="36.75" customHeight="1">
      <c r="A6" s="12">
        <v>2610</v>
      </c>
      <c r="B6" s="10" t="s">
        <v>10</v>
      </c>
      <c r="C6" s="29">
        <f>C7+C10+C39+C40</f>
        <v>2150000</v>
      </c>
      <c r="D6" s="29">
        <f>D7+D10</f>
        <v>111620.72</v>
      </c>
      <c r="E6" s="29">
        <f>E7+E10</f>
        <v>151815.27</v>
      </c>
      <c r="F6" s="29">
        <f>F7+F10</f>
        <v>165071</v>
      </c>
      <c r="G6" s="51">
        <f>G7+G10+G40</f>
        <v>428506.99</v>
      </c>
      <c r="H6" s="36">
        <f>C6-G6</f>
        <v>1721493.01</v>
      </c>
    </row>
    <row r="7" spans="1:8" ht="25.5" customHeight="1">
      <c r="A7" s="19"/>
      <c r="B7" s="4" t="s">
        <v>12</v>
      </c>
      <c r="C7" s="20">
        <f aca="true" t="shared" si="0" ref="C7:H7">C8+C9</f>
        <v>1670000</v>
      </c>
      <c r="D7" s="20">
        <f t="shared" si="0"/>
        <v>111620.72</v>
      </c>
      <c r="E7" s="20">
        <f t="shared" si="0"/>
        <v>129653.26999999999</v>
      </c>
      <c r="F7" s="20">
        <f t="shared" si="0"/>
        <v>75000</v>
      </c>
      <c r="G7" s="20">
        <f t="shared" si="0"/>
        <v>316273.99</v>
      </c>
      <c r="H7" s="52">
        <f t="shared" si="0"/>
        <v>1353726.01</v>
      </c>
    </row>
    <row r="8" spans="1:8" ht="15.75">
      <c r="A8" s="5">
        <v>2610</v>
      </c>
      <c r="B8" s="5" t="s">
        <v>2</v>
      </c>
      <c r="C8" s="28">
        <v>1370000</v>
      </c>
      <c r="D8" s="27">
        <v>92257</v>
      </c>
      <c r="E8" s="27">
        <v>106342.31</v>
      </c>
      <c r="F8" s="28">
        <v>62000</v>
      </c>
      <c r="G8" s="6">
        <f>D8+E8+F8</f>
        <v>260599.31</v>
      </c>
      <c r="H8" s="53">
        <f>C8-G8</f>
        <v>1109400.69</v>
      </c>
    </row>
    <row r="9" spans="1:8" ht="31.5">
      <c r="A9" s="5">
        <v>2610</v>
      </c>
      <c r="B9" s="7" t="s">
        <v>6</v>
      </c>
      <c r="C9" s="28">
        <v>300000</v>
      </c>
      <c r="D9" s="27">
        <v>19363.72</v>
      </c>
      <c r="E9" s="25">
        <v>23310.96</v>
      </c>
      <c r="F9" s="28">
        <v>13000</v>
      </c>
      <c r="G9" s="6">
        <f aca="true" t="shared" si="1" ref="G9:G43">D9+E9+F9</f>
        <v>55674.68</v>
      </c>
      <c r="H9" s="53">
        <f>C9-G9</f>
        <v>244325.32</v>
      </c>
    </row>
    <row r="10" spans="1:8" ht="31.5">
      <c r="A10" s="5"/>
      <c r="B10" s="50" t="s">
        <v>27</v>
      </c>
      <c r="C10" s="44">
        <f>C11+C30</f>
        <v>475000</v>
      </c>
      <c r="D10" s="47">
        <f>D11+D30</f>
        <v>0</v>
      </c>
      <c r="E10" s="45">
        <f>E11+E30</f>
        <v>22162</v>
      </c>
      <c r="F10" s="44">
        <f>F11+F30</f>
        <v>90071</v>
      </c>
      <c r="G10" s="8">
        <f>D10+E10+F10</f>
        <v>112233</v>
      </c>
      <c r="H10" s="54">
        <f>C10-G10</f>
        <v>362767</v>
      </c>
    </row>
    <row r="11" spans="1:8" ht="31.5" customHeight="1">
      <c r="A11" s="5">
        <v>2610</v>
      </c>
      <c r="B11" s="21" t="s">
        <v>20</v>
      </c>
      <c r="C11" s="31">
        <v>250000</v>
      </c>
      <c r="D11" s="23">
        <f>D12+D16</f>
        <v>0</v>
      </c>
      <c r="E11" s="23">
        <f>E12+E16</f>
        <v>19512</v>
      </c>
      <c r="F11" s="23">
        <f>F12+F16</f>
        <v>88835</v>
      </c>
      <c r="G11" s="8">
        <f t="shared" si="1"/>
        <v>108347</v>
      </c>
      <c r="H11" s="31">
        <f>C11-G11</f>
        <v>141653</v>
      </c>
    </row>
    <row r="12" spans="1:8" ht="31.5" customHeight="1">
      <c r="A12" s="5">
        <v>2610</v>
      </c>
      <c r="B12" s="48" t="s">
        <v>19</v>
      </c>
      <c r="C12" s="49">
        <v>120000</v>
      </c>
      <c r="D12" s="45">
        <v>0</v>
      </c>
      <c r="E12" s="45">
        <f>E13+E14+E15</f>
        <v>1941</v>
      </c>
      <c r="F12" s="45">
        <f>F13+F14+F15</f>
        <v>84804</v>
      </c>
      <c r="G12" s="47">
        <f t="shared" si="1"/>
        <v>86745</v>
      </c>
      <c r="H12" s="49">
        <f>C12-G12</f>
        <v>33255</v>
      </c>
    </row>
    <row r="13" spans="1:9" ht="15.75">
      <c r="A13" s="5"/>
      <c r="B13" s="30" t="s">
        <v>8</v>
      </c>
      <c r="C13" s="168">
        <v>100000</v>
      </c>
      <c r="D13" s="27">
        <v>0</v>
      </c>
      <c r="E13" s="27">
        <v>0</v>
      </c>
      <c r="F13" s="28">
        <v>61884</v>
      </c>
      <c r="G13" s="6">
        <f t="shared" si="1"/>
        <v>61884</v>
      </c>
      <c r="H13" s="170">
        <v>0</v>
      </c>
      <c r="I13" t="s">
        <v>9</v>
      </c>
    </row>
    <row r="14" spans="1:8" ht="15.75">
      <c r="A14" s="5"/>
      <c r="B14" s="30" t="s">
        <v>3</v>
      </c>
      <c r="C14" s="169"/>
      <c r="D14" s="27">
        <v>0</v>
      </c>
      <c r="E14" s="27">
        <v>0</v>
      </c>
      <c r="F14" s="28">
        <v>22920</v>
      </c>
      <c r="G14" s="6">
        <f t="shared" si="1"/>
        <v>22920</v>
      </c>
      <c r="H14" s="171"/>
    </row>
    <row r="15" spans="1:8" ht="15.75">
      <c r="A15" s="5"/>
      <c r="B15" s="26" t="s">
        <v>7</v>
      </c>
      <c r="C15" s="28">
        <v>20000</v>
      </c>
      <c r="D15" s="27">
        <v>0</v>
      </c>
      <c r="E15" s="25">
        <v>1941</v>
      </c>
      <c r="F15" s="28">
        <v>0</v>
      </c>
      <c r="G15" s="6">
        <f>D15+E15+F15</f>
        <v>1941</v>
      </c>
      <c r="H15" s="53">
        <f>C15-G15</f>
        <v>18059</v>
      </c>
    </row>
    <row r="16" spans="1:15" ht="15.75">
      <c r="A16" s="5">
        <v>2610</v>
      </c>
      <c r="B16" s="46" t="s">
        <v>18</v>
      </c>
      <c r="C16" s="44">
        <v>130000</v>
      </c>
      <c r="D16" s="47">
        <f>D17+D18+D19+D20+D21+D22</f>
        <v>0</v>
      </c>
      <c r="E16" s="45">
        <f>E17+E18+E19+E20+E21+E22+E23+E24+E25+E26+E27+E28</f>
        <v>17571</v>
      </c>
      <c r="F16" s="44">
        <f>F17+F18+F19+F20+F21+F22+F23+F24+F25+F26+F27+F28+F29</f>
        <v>4031</v>
      </c>
      <c r="G16" s="47">
        <f t="shared" si="1"/>
        <v>21602</v>
      </c>
      <c r="H16" s="55">
        <f>C16-G16</f>
        <v>108398</v>
      </c>
      <c r="O16" t="s">
        <v>31</v>
      </c>
    </row>
    <row r="17" spans="1:8" ht="29.25" customHeight="1">
      <c r="A17" s="5"/>
      <c r="B17" s="26" t="s">
        <v>39</v>
      </c>
      <c r="C17" s="28"/>
      <c r="D17" s="27">
        <v>0</v>
      </c>
      <c r="E17" s="25">
        <v>0</v>
      </c>
      <c r="F17" s="28">
        <v>296</v>
      </c>
      <c r="G17" s="27">
        <f t="shared" si="1"/>
        <v>296</v>
      </c>
      <c r="H17" s="28"/>
    </row>
    <row r="18" spans="1:8" ht="30.75" customHeight="1">
      <c r="A18" s="5"/>
      <c r="B18" s="26" t="s">
        <v>40</v>
      </c>
      <c r="C18" s="28" t="s">
        <v>28</v>
      </c>
      <c r="D18" s="27">
        <v>0</v>
      </c>
      <c r="E18" s="25">
        <v>2421</v>
      </c>
      <c r="F18" s="28">
        <v>0</v>
      </c>
      <c r="G18" s="27">
        <f t="shared" si="1"/>
        <v>2421</v>
      </c>
      <c r="H18" s="28"/>
    </row>
    <row r="19" spans="1:8" ht="15.75">
      <c r="A19" s="5"/>
      <c r="B19" s="26" t="s">
        <v>25</v>
      </c>
      <c r="C19" s="28"/>
      <c r="D19" s="27">
        <v>0</v>
      </c>
      <c r="E19" s="25">
        <v>269</v>
      </c>
      <c r="F19" s="28">
        <v>0</v>
      </c>
      <c r="G19" s="27">
        <f t="shared" si="1"/>
        <v>269</v>
      </c>
      <c r="H19" s="28"/>
    </row>
    <row r="20" spans="1:8" ht="31.5">
      <c r="A20" s="5"/>
      <c r="B20" s="26" t="s">
        <v>38</v>
      </c>
      <c r="C20" s="28"/>
      <c r="D20" s="27">
        <v>0</v>
      </c>
      <c r="E20" s="25">
        <v>4700</v>
      </c>
      <c r="F20" s="28">
        <v>0</v>
      </c>
      <c r="G20" s="27">
        <f t="shared" si="1"/>
        <v>4700</v>
      </c>
      <c r="H20" s="28"/>
    </row>
    <row r="21" spans="1:8" ht="15.75">
      <c r="A21" s="5"/>
      <c r="B21" s="26" t="s">
        <v>41</v>
      </c>
      <c r="C21" s="28"/>
      <c r="D21" s="27">
        <v>0</v>
      </c>
      <c r="E21" s="25">
        <v>1330</v>
      </c>
      <c r="F21" s="28">
        <v>1547</v>
      </c>
      <c r="G21" s="27">
        <f t="shared" si="1"/>
        <v>2877</v>
      </c>
      <c r="H21" s="28"/>
    </row>
    <row r="22" spans="1:8" ht="15.75">
      <c r="A22" s="5"/>
      <c r="B22" s="26" t="s">
        <v>26</v>
      </c>
      <c r="C22" s="28"/>
      <c r="D22" s="27">
        <v>0</v>
      </c>
      <c r="E22" s="25">
        <v>0</v>
      </c>
      <c r="F22" s="28">
        <v>1473</v>
      </c>
      <c r="G22" s="27">
        <f t="shared" si="1"/>
        <v>1473</v>
      </c>
      <c r="H22" s="28"/>
    </row>
    <row r="23" spans="1:8" ht="29.25" customHeight="1">
      <c r="A23" s="5"/>
      <c r="B23" s="26" t="s">
        <v>42</v>
      </c>
      <c r="C23" s="28"/>
      <c r="D23" s="27">
        <v>0</v>
      </c>
      <c r="E23" s="25">
        <v>3300</v>
      </c>
      <c r="F23" s="28">
        <v>0</v>
      </c>
      <c r="G23" s="27">
        <f t="shared" si="1"/>
        <v>3300</v>
      </c>
      <c r="H23" s="28"/>
    </row>
    <row r="24" spans="1:8" ht="15.75">
      <c r="A24" s="5"/>
      <c r="B24" s="26" t="s">
        <v>43</v>
      </c>
      <c r="C24" s="28"/>
      <c r="D24" s="27">
        <v>0</v>
      </c>
      <c r="E24" s="25">
        <v>120</v>
      </c>
      <c r="F24" s="28">
        <v>0</v>
      </c>
      <c r="G24" s="27">
        <f t="shared" si="1"/>
        <v>120</v>
      </c>
      <c r="H24" s="28"/>
    </row>
    <row r="25" spans="1:8" ht="15.75">
      <c r="A25" s="5"/>
      <c r="B25" s="26" t="s">
        <v>47</v>
      </c>
      <c r="C25" s="28"/>
      <c r="D25" s="27">
        <v>0</v>
      </c>
      <c r="E25" s="25">
        <v>2448</v>
      </c>
      <c r="F25" s="28">
        <v>0</v>
      </c>
      <c r="G25" s="27">
        <f t="shared" si="1"/>
        <v>2448</v>
      </c>
      <c r="H25" s="28"/>
    </row>
    <row r="26" spans="1:8" ht="15.75">
      <c r="A26" s="5"/>
      <c r="B26" s="26" t="s">
        <v>48</v>
      </c>
      <c r="C26" s="28"/>
      <c r="D26" s="27">
        <v>0</v>
      </c>
      <c r="E26" s="25">
        <v>790</v>
      </c>
      <c r="F26" s="28">
        <v>0</v>
      </c>
      <c r="G26" s="27">
        <f t="shared" si="1"/>
        <v>790</v>
      </c>
      <c r="H26" s="28"/>
    </row>
    <row r="27" spans="1:8" ht="15.75">
      <c r="A27" s="5"/>
      <c r="B27" s="26" t="s">
        <v>49</v>
      </c>
      <c r="C27" s="28"/>
      <c r="D27" s="27">
        <v>0</v>
      </c>
      <c r="E27" s="25">
        <v>700</v>
      </c>
      <c r="F27" s="28">
        <v>0</v>
      </c>
      <c r="G27" s="27">
        <f t="shared" si="1"/>
        <v>700</v>
      </c>
      <c r="H27" s="28"/>
    </row>
    <row r="28" spans="1:8" ht="29.25" customHeight="1">
      <c r="A28" s="5"/>
      <c r="B28" s="26" t="s">
        <v>50</v>
      </c>
      <c r="C28" s="28"/>
      <c r="D28" s="27">
        <v>0</v>
      </c>
      <c r="E28" s="25">
        <v>1493</v>
      </c>
      <c r="F28" s="28">
        <v>0</v>
      </c>
      <c r="G28" s="27">
        <f t="shared" si="1"/>
        <v>1493</v>
      </c>
      <c r="H28" s="28"/>
    </row>
    <row r="29" spans="1:8" ht="15.75">
      <c r="A29" s="5"/>
      <c r="B29" s="26" t="s">
        <v>61</v>
      </c>
      <c r="C29" s="28"/>
      <c r="D29" s="27">
        <v>0</v>
      </c>
      <c r="E29" s="25">
        <v>0</v>
      </c>
      <c r="F29" s="28">
        <v>715</v>
      </c>
      <c r="G29" s="27">
        <f t="shared" si="1"/>
        <v>715</v>
      </c>
      <c r="H29" s="28"/>
    </row>
    <row r="30" spans="1:8" ht="31.5">
      <c r="A30" s="5">
        <v>2610</v>
      </c>
      <c r="B30" s="22" t="s">
        <v>14</v>
      </c>
      <c r="C30" s="23">
        <v>225000</v>
      </c>
      <c r="D30" s="23">
        <f>D31+D32</f>
        <v>0</v>
      </c>
      <c r="E30" s="23">
        <f>E31+E33</f>
        <v>2650</v>
      </c>
      <c r="F30" s="23">
        <f>F31+F32+F33+F34+F35+F36+F37</f>
        <v>1236</v>
      </c>
      <c r="G30" s="23">
        <f>G31+G32+G33+G34+G35+G36+G37</f>
        <v>3886</v>
      </c>
      <c r="H30" s="23">
        <f>C30-G30</f>
        <v>221114</v>
      </c>
    </row>
    <row r="31" spans="1:8" ht="28.5" customHeight="1">
      <c r="A31" s="5"/>
      <c r="B31" s="26" t="s">
        <v>36</v>
      </c>
      <c r="C31" s="31"/>
      <c r="D31" s="25">
        <v>0</v>
      </c>
      <c r="E31" s="27">
        <v>2650</v>
      </c>
      <c r="F31" s="28">
        <v>0</v>
      </c>
      <c r="G31" s="27">
        <f t="shared" si="1"/>
        <v>2650</v>
      </c>
      <c r="H31" s="28">
        <v>0</v>
      </c>
    </row>
    <row r="32" spans="1:8" ht="28.5" customHeight="1">
      <c r="A32" s="5"/>
      <c r="B32" s="97" t="s">
        <v>44</v>
      </c>
      <c r="C32" s="32"/>
      <c r="D32" s="25">
        <v>0</v>
      </c>
      <c r="E32" s="27">
        <v>0</v>
      </c>
      <c r="F32" s="28">
        <v>210</v>
      </c>
      <c r="G32" s="27">
        <f t="shared" si="1"/>
        <v>210</v>
      </c>
      <c r="H32" s="28">
        <v>0</v>
      </c>
    </row>
    <row r="33" spans="1:8" ht="30" customHeight="1">
      <c r="A33" s="5"/>
      <c r="B33" s="97" t="s">
        <v>45</v>
      </c>
      <c r="C33" s="32"/>
      <c r="D33" s="25">
        <v>0</v>
      </c>
      <c r="E33" s="27">
        <v>0</v>
      </c>
      <c r="F33" s="28">
        <v>0</v>
      </c>
      <c r="G33" s="27">
        <v>0</v>
      </c>
      <c r="H33" s="28">
        <v>0</v>
      </c>
    </row>
    <row r="34" spans="1:8" ht="15.75">
      <c r="A34" s="5"/>
      <c r="B34" s="97" t="s">
        <v>46</v>
      </c>
      <c r="C34" s="32"/>
      <c r="D34" s="25">
        <v>0</v>
      </c>
      <c r="E34" s="27">
        <v>0</v>
      </c>
      <c r="F34" s="28">
        <v>0</v>
      </c>
      <c r="G34" s="27">
        <f>F34</f>
        <v>0</v>
      </c>
      <c r="H34" s="28">
        <v>0</v>
      </c>
    </row>
    <row r="35" spans="1:8" ht="15.75">
      <c r="A35" s="5"/>
      <c r="B35" s="97" t="s">
        <v>60</v>
      </c>
      <c r="C35" s="32"/>
      <c r="D35" s="25">
        <v>0</v>
      </c>
      <c r="E35" s="27">
        <v>0</v>
      </c>
      <c r="F35" s="28">
        <v>595</v>
      </c>
      <c r="G35" s="27">
        <f>F35</f>
        <v>595</v>
      </c>
      <c r="H35" s="28">
        <v>0</v>
      </c>
    </row>
    <row r="36" spans="1:8" ht="15.75">
      <c r="A36" s="5"/>
      <c r="B36" s="97" t="s">
        <v>62</v>
      </c>
      <c r="C36" s="32"/>
      <c r="D36" s="25">
        <v>0</v>
      </c>
      <c r="E36" s="27">
        <v>0</v>
      </c>
      <c r="F36" s="28">
        <v>100</v>
      </c>
      <c r="G36" s="27">
        <f>F36</f>
        <v>100</v>
      </c>
      <c r="H36" s="28">
        <v>0</v>
      </c>
    </row>
    <row r="37" spans="1:8" ht="15.75">
      <c r="A37" s="5"/>
      <c r="B37" s="97" t="s">
        <v>63</v>
      </c>
      <c r="C37" s="32"/>
      <c r="D37" s="25">
        <v>0</v>
      </c>
      <c r="E37" s="27">
        <v>0</v>
      </c>
      <c r="F37" s="28">
        <v>331</v>
      </c>
      <c r="G37" s="27">
        <f>F37</f>
        <v>331</v>
      </c>
      <c r="H37" s="28">
        <v>0</v>
      </c>
    </row>
    <row r="38" spans="1:8" ht="27.75" customHeight="1">
      <c r="A38" s="5">
        <v>2610</v>
      </c>
      <c r="B38" s="22" t="s">
        <v>15</v>
      </c>
      <c r="C38" s="31">
        <v>0</v>
      </c>
      <c r="D38" s="23">
        <v>0</v>
      </c>
      <c r="E38" s="8">
        <v>0</v>
      </c>
      <c r="F38" s="24">
        <v>0</v>
      </c>
      <c r="G38" s="8">
        <f t="shared" si="1"/>
        <v>0</v>
      </c>
      <c r="H38" s="24">
        <v>0</v>
      </c>
    </row>
    <row r="39" spans="1:8" ht="15.75">
      <c r="A39" s="5">
        <v>2610</v>
      </c>
      <c r="B39" s="22" t="s">
        <v>16</v>
      </c>
      <c r="C39" s="31">
        <v>2500</v>
      </c>
      <c r="D39" s="23">
        <v>0</v>
      </c>
      <c r="E39" s="8">
        <v>0</v>
      </c>
      <c r="F39" s="24">
        <v>0</v>
      </c>
      <c r="G39" s="8">
        <f t="shared" si="1"/>
        <v>0</v>
      </c>
      <c r="H39" s="24">
        <f>C39-G39</f>
        <v>2500</v>
      </c>
    </row>
    <row r="40" spans="1:8" ht="15.75">
      <c r="A40" s="5">
        <v>2610</v>
      </c>
      <c r="B40" s="22" t="s">
        <v>17</v>
      </c>
      <c r="C40" s="31">
        <v>2500</v>
      </c>
      <c r="D40" s="23">
        <v>0</v>
      </c>
      <c r="E40" s="8">
        <v>0</v>
      </c>
      <c r="F40" s="24">
        <v>0</v>
      </c>
      <c r="G40" s="8">
        <f t="shared" si="1"/>
        <v>0</v>
      </c>
      <c r="H40" s="24">
        <f>C40-G40</f>
        <v>2500</v>
      </c>
    </row>
    <row r="41" spans="1:8" ht="30.75" customHeight="1">
      <c r="A41" s="34">
        <v>3210</v>
      </c>
      <c r="B41" s="17" t="s">
        <v>11</v>
      </c>
      <c r="C41" s="35">
        <v>200000</v>
      </c>
      <c r="D41" s="36">
        <v>0</v>
      </c>
      <c r="E41" s="37">
        <f>E42+E43</f>
        <v>8000</v>
      </c>
      <c r="F41" s="38">
        <f>F42+F43</f>
        <v>0</v>
      </c>
      <c r="G41" s="37">
        <f t="shared" si="1"/>
        <v>8000</v>
      </c>
      <c r="H41" s="65">
        <f>C41-G41</f>
        <v>192000</v>
      </c>
    </row>
    <row r="42" spans="1:8" ht="31.5">
      <c r="A42" s="5"/>
      <c r="B42" s="7" t="s">
        <v>37</v>
      </c>
      <c r="C42" s="32">
        <v>0</v>
      </c>
      <c r="D42" s="11">
        <v>0</v>
      </c>
      <c r="E42" s="6">
        <v>8000</v>
      </c>
      <c r="F42" s="13">
        <v>0</v>
      </c>
      <c r="G42" s="6">
        <f t="shared" si="1"/>
        <v>8000</v>
      </c>
      <c r="H42" s="13">
        <v>0</v>
      </c>
    </row>
    <row r="43" spans="1:8" ht="15.75">
      <c r="A43" s="66"/>
      <c r="B43" s="5"/>
      <c r="C43" s="6">
        <v>0</v>
      </c>
      <c r="D43" s="6">
        <v>0</v>
      </c>
      <c r="E43" s="6">
        <v>0</v>
      </c>
      <c r="F43" s="6">
        <v>0</v>
      </c>
      <c r="G43" s="6">
        <f t="shared" si="1"/>
        <v>0</v>
      </c>
      <c r="H43" s="6">
        <v>0</v>
      </c>
    </row>
    <row r="44" spans="7:8" ht="12" customHeight="1">
      <c r="G44" s="41"/>
      <c r="H44" s="16"/>
    </row>
    <row r="45" spans="1:8" ht="15.75">
      <c r="A45" s="15" t="s">
        <v>23</v>
      </c>
      <c r="G45" s="16" t="s">
        <v>24</v>
      </c>
      <c r="H45" s="16"/>
    </row>
    <row r="46" spans="2:9" ht="7.5" customHeight="1">
      <c r="B46" s="15"/>
      <c r="C46" s="15"/>
      <c r="D46" s="15"/>
      <c r="E46" s="16"/>
      <c r="F46" s="16"/>
      <c r="H46" s="9"/>
      <c r="I46" t="s">
        <v>9</v>
      </c>
    </row>
    <row r="47" spans="1:8" ht="5.25" customHeight="1">
      <c r="A47" s="15"/>
      <c r="B47" s="15"/>
      <c r="C47" s="15"/>
      <c r="D47" s="15"/>
      <c r="E47" s="16"/>
      <c r="F47" s="16"/>
      <c r="G47" s="16"/>
      <c r="H47" s="2"/>
    </row>
    <row r="48" spans="1:8" ht="15.75">
      <c r="A48" s="15" t="s">
        <v>4</v>
      </c>
      <c r="B48" s="15"/>
      <c r="C48" s="15"/>
      <c r="D48" s="15"/>
      <c r="E48" s="16"/>
      <c r="F48" s="16"/>
      <c r="G48" s="16" t="s">
        <v>5</v>
      </c>
      <c r="H48" s="2"/>
    </row>
    <row r="49" spans="1:8" ht="15">
      <c r="A49" s="1"/>
      <c r="B49" s="1"/>
      <c r="C49" s="1"/>
      <c r="D49" s="1"/>
      <c r="E49" s="2"/>
      <c r="F49" s="2"/>
      <c r="G49" s="2"/>
      <c r="H49" s="2"/>
    </row>
    <row r="50" spans="1:8" ht="15">
      <c r="A50" s="1"/>
      <c r="B50" s="1"/>
      <c r="C50" s="1"/>
      <c r="D50" s="1"/>
      <c r="E50" s="2"/>
      <c r="F50" s="2"/>
      <c r="G50" s="2"/>
      <c r="H50" s="2"/>
    </row>
    <row r="51" spans="1:8" ht="15">
      <c r="A51" s="1"/>
      <c r="B51" s="1"/>
      <c r="C51" s="1"/>
      <c r="D51" s="1"/>
      <c r="E51" s="2"/>
      <c r="F51" s="2"/>
      <c r="G51" s="2"/>
      <c r="H51" s="2"/>
    </row>
    <row r="52" spans="1:8" ht="15">
      <c r="A52" s="1"/>
      <c r="B52" s="1"/>
      <c r="C52" s="1"/>
      <c r="D52" s="1"/>
      <c r="E52" s="2"/>
      <c r="F52" s="2"/>
      <c r="G52" s="2"/>
      <c r="H52" s="2"/>
    </row>
    <row r="53" spans="1:8" ht="15">
      <c r="A53" s="1"/>
      <c r="B53" s="1"/>
      <c r="C53" s="1"/>
      <c r="D53" s="1"/>
      <c r="E53" s="2"/>
      <c r="F53" s="2"/>
      <c r="G53" s="2"/>
      <c r="H53" s="2"/>
    </row>
    <row r="54" spans="1:8" ht="15">
      <c r="A54" s="1"/>
      <c r="B54" s="1"/>
      <c r="C54" s="1"/>
      <c r="D54" s="1"/>
      <c r="E54" s="2"/>
      <c r="F54" s="2"/>
      <c r="G54" s="2"/>
      <c r="H54" s="2"/>
    </row>
    <row r="55" spans="1:8" ht="15">
      <c r="A55" s="1"/>
      <c r="B55" s="1"/>
      <c r="C55" s="1"/>
      <c r="D55" s="1"/>
      <c r="E55" s="2"/>
      <c r="F55" s="2"/>
      <c r="G55" s="2"/>
      <c r="H55" s="2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</sheetData>
  <sheetProtection/>
  <mergeCells count="4">
    <mergeCell ref="C13:C14"/>
    <mergeCell ref="H13:H14"/>
    <mergeCell ref="B3:H3"/>
    <mergeCell ref="B2:H2"/>
  </mergeCells>
  <printOptions/>
  <pageMargins left="0.11811023622047245" right="0.11811023622047245" top="0.1968503937007874" bottom="0.1968503937007874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6.28125" style="0" customWidth="1"/>
    <col min="2" max="2" width="29.7109375" style="0" customWidth="1"/>
    <col min="3" max="3" width="14.7109375" style="0" customWidth="1"/>
    <col min="4" max="4" width="13.8515625" style="0" customWidth="1"/>
    <col min="5" max="5" width="13.28125" style="0" customWidth="1"/>
    <col min="6" max="6" width="13.140625" style="0" customWidth="1"/>
    <col min="7" max="7" width="12.2812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ht="15">
      <c r="J1" s="40" t="s">
        <v>22</v>
      </c>
    </row>
    <row r="2" spans="2:10" ht="15.75">
      <c r="B2" s="173" t="s">
        <v>54</v>
      </c>
      <c r="C2" s="173"/>
      <c r="D2" s="173"/>
      <c r="E2" s="173"/>
      <c r="F2" s="173"/>
      <c r="G2" s="173"/>
      <c r="H2" s="173"/>
      <c r="I2" s="173"/>
      <c r="J2" s="173"/>
    </row>
    <row r="3" spans="2:10" ht="15.75">
      <c r="B3" s="172" t="s">
        <v>21</v>
      </c>
      <c r="C3" s="172"/>
      <c r="D3" s="172"/>
      <c r="E3" s="172"/>
      <c r="F3" s="172"/>
      <c r="G3" s="172"/>
      <c r="H3" s="172"/>
      <c r="I3" s="172"/>
      <c r="J3" s="172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60">
      <c r="A5" s="93" t="s">
        <v>0</v>
      </c>
      <c r="B5" s="82" t="s">
        <v>1</v>
      </c>
      <c r="C5" s="104" t="s">
        <v>33</v>
      </c>
      <c r="D5" s="104" t="s">
        <v>55</v>
      </c>
      <c r="E5" s="108" t="s">
        <v>56</v>
      </c>
      <c r="F5" s="108" t="s">
        <v>57</v>
      </c>
      <c r="G5" s="104" t="s">
        <v>58</v>
      </c>
      <c r="H5" s="104" t="s">
        <v>59</v>
      </c>
      <c r="I5" s="104" t="s">
        <v>68</v>
      </c>
      <c r="J5" s="17" t="s">
        <v>13</v>
      </c>
    </row>
    <row r="6" spans="1:10" ht="15">
      <c r="A6" s="94">
        <v>2610</v>
      </c>
      <c r="B6" s="105" t="s">
        <v>10</v>
      </c>
      <c r="C6" s="69">
        <f>C7+C10+C42+C43+C44</f>
        <v>2150000</v>
      </c>
      <c r="D6" s="69">
        <f>D7+D10+D44</f>
        <v>428506.99</v>
      </c>
      <c r="E6" s="69">
        <f>E7+E10</f>
        <v>272833.67</v>
      </c>
      <c r="F6" s="69">
        <f>F7+F10+F44</f>
        <v>157476.38999999998</v>
      </c>
      <c r="G6" s="109">
        <f>G7+G10</f>
        <v>84008.41</v>
      </c>
      <c r="H6" s="110">
        <f>E6+F6+G6</f>
        <v>514318.47</v>
      </c>
      <c r="I6" s="111">
        <f aca="true" t="shared" si="0" ref="I6:I12">D6+H6</f>
        <v>942825.46</v>
      </c>
      <c r="J6" s="88">
        <f aca="true" t="shared" si="1" ref="J6:J12">C6-I6</f>
        <v>1207174.54</v>
      </c>
    </row>
    <row r="7" spans="1:10" ht="30">
      <c r="A7" s="95">
        <v>2610</v>
      </c>
      <c r="B7" s="107" t="s">
        <v>12</v>
      </c>
      <c r="C7" s="68">
        <f aca="true" t="shared" si="2" ref="C7:H7">C8+C9</f>
        <v>1670000</v>
      </c>
      <c r="D7" s="68">
        <f t="shared" si="2"/>
        <v>316273.99</v>
      </c>
      <c r="E7" s="68">
        <f t="shared" si="2"/>
        <v>198355.47</v>
      </c>
      <c r="F7" s="68">
        <f t="shared" si="2"/>
        <v>137371.99</v>
      </c>
      <c r="G7" s="112">
        <f t="shared" si="2"/>
        <v>73728.29000000001</v>
      </c>
      <c r="H7" s="68">
        <f t="shared" si="2"/>
        <v>409455.74999999994</v>
      </c>
      <c r="I7" s="111">
        <f t="shared" si="0"/>
        <v>725729.74</v>
      </c>
      <c r="J7" s="88">
        <f t="shared" si="1"/>
        <v>944270.26</v>
      </c>
    </row>
    <row r="8" spans="1:10" ht="15.75">
      <c r="A8" s="96"/>
      <c r="B8" s="67" t="s">
        <v>2</v>
      </c>
      <c r="C8" s="59">
        <v>1370000</v>
      </c>
      <c r="D8" s="59">
        <v>260599.31</v>
      </c>
      <c r="E8" s="113">
        <v>162334.24</v>
      </c>
      <c r="F8" s="113">
        <v>112659.34</v>
      </c>
      <c r="G8" s="59">
        <v>61793.68</v>
      </c>
      <c r="H8" s="73">
        <f aca="true" t="shared" si="3" ref="H8:H14">E8+F8+G8</f>
        <v>336787.25999999995</v>
      </c>
      <c r="I8" s="113">
        <f t="shared" si="0"/>
        <v>597386.57</v>
      </c>
      <c r="J8" s="100">
        <f t="shared" si="1"/>
        <v>772613.43</v>
      </c>
    </row>
    <row r="9" spans="1:10" ht="31.5" customHeight="1">
      <c r="A9" s="96"/>
      <c r="B9" s="74" t="s">
        <v>6</v>
      </c>
      <c r="C9" s="59">
        <v>300000</v>
      </c>
      <c r="D9" s="59">
        <v>55674.68</v>
      </c>
      <c r="E9" s="113">
        <v>36021.23</v>
      </c>
      <c r="F9" s="98">
        <v>24712.65</v>
      </c>
      <c r="G9" s="59">
        <v>11934.61</v>
      </c>
      <c r="H9" s="73">
        <f t="shared" si="3"/>
        <v>72668.49</v>
      </c>
      <c r="I9" s="113">
        <f t="shared" si="0"/>
        <v>128343.17000000001</v>
      </c>
      <c r="J9" s="100">
        <f t="shared" si="1"/>
        <v>171656.83</v>
      </c>
    </row>
    <row r="10" spans="1:10" ht="31.5" customHeight="1">
      <c r="A10" s="96">
        <v>2610</v>
      </c>
      <c r="B10" s="75" t="s">
        <v>27</v>
      </c>
      <c r="C10" s="70">
        <f>C11+C32</f>
        <v>475000</v>
      </c>
      <c r="D10" s="70">
        <f>D11+D32</f>
        <v>112233</v>
      </c>
      <c r="E10" s="111">
        <f>E11+E32</f>
        <v>74478.2</v>
      </c>
      <c r="F10" s="114">
        <f>F11+F32</f>
        <v>20104.4</v>
      </c>
      <c r="G10" s="70">
        <f>G11+G32</f>
        <v>10280.119999999999</v>
      </c>
      <c r="H10" s="115">
        <f t="shared" si="3"/>
        <v>104862.72</v>
      </c>
      <c r="I10" s="111">
        <f t="shared" si="0"/>
        <v>217095.72</v>
      </c>
      <c r="J10" s="88">
        <f t="shared" si="1"/>
        <v>257904.28</v>
      </c>
    </row>
    <row r="11" spans="1:10" ht="33.75" customHeight="1">
      <c r="A11" s="96">
        <v>2610</v>
      </c>
      <c r="B11" s="76" t="s">
        <v>20</v>
      </c>
      <c r="C11" s="57">
        <f>C12+C16</f>
        <v>280000</v>
      </c>
      <c r="D11" s="60">
        <f>D12+D16</f>
        <v>108347</v>
      </c>
      <c r="E11" s="60">
        <f>E12+E16</f>
        <v>12898.2</v>
      </c>
      <c r="F11" s="60">
        <f>F12+F16</f>
        <v>12174.4</v>
      </c>
      <c r="G11" s="60">
        <f>G12+G16</f>
        <v>10280.119999999999</v>
      </c>
      <c r="H11" s="115">
        <f t="shared" si="3"/>
        <v>35352.72</v>
      </c>
      <c r="I11" s="111">
        <f t="shared" si="0"/>
        <v>143699.72</v>
      </c>
      <c r="J11" s="88">
        <f t="shared" si="1"/>
        <v>136300.28</v>
      </c>
    </row>
    <row r="12" spans="1:10" ht="28.5" customHeight="1">
      <c r="A12" s="96">
        <v>2610</v>
      </c>
      <c r="B12" s="77" t="s">
        <v>19</v>
      </c>
      <c r="C12" s="58">
        <v>120000</v>
      </c>
      <c r="D12" s="114">
        <f>D13+D14+D15</f>
        <v>86745</v>
      </c>
      <c r="E12" s="114">
        <f>E13+E14+E15</f>
        <v>0</v>
      </c>
      <c r="F12" s="114">
        <f>F13+F14+F15</f>
        <v>0</v>
      </c>
      <c r="G12" s="114">
        <f>G13+G14+G15</f>
        <v>5862.12</v>
      </c>
      <c r="H12" s="111">
        <f t="shared" si="3"/>
        <v>5862.12</v>
      </c>
      <c r="I12" s="113">
        <f t="shared" si="0"/>
        <v>92607.12</v>
      </c>
      <c r="J12" s="88">
        <f t="shared" si="1"/>
        <v>27392.880000000005</v>
      </c>
    </row>
    <row r="13" spans="1:10" ht="15.75">
      <c r="A13" s="96"/>
      <c r="B13" s="78" t="s">
        <v>8</v>
      </c>
      <c r="C13" s="174">
        <v>100000</v>
      </c>
      <c r="D13" s="59">
        <v>61884</v>
      </c>
      <c r="E13" s="113">
        <v>0</v>
      </c>
      <c r="F13" s="113">
        <v>0</v>
      </c>
      <c r="G13" s="59">
        <v>0</v>
      </c>
      <c r="H13" s="73">
        <f t="shared" si="3"/>
        <v>0</v>
      </c>
      <c r="I13" s="73">
        <v>0</v>
      </c>
      <c r="J13" s="176">
        <v>0</v>
      </c>
    </row>
    <row r="14" spans="1:10" ht="15.75">
      <c r="A14" s="96"/>
      <c r="B14" s="78" t="s">
        <v>3</v>
      </c>
      <c r="C14" s="175"/>
      <c r="D14" s="59">
        <v>22920</v>
      </c>
      <c r="E14" s="59">
        <v>0</v>
      </c>
      <c r="F14" s="113">
        <v>0</v>
      </c>
      <c r="G14" s="59">
        <v>0</v>
      </c>
      <c r="H14" s="73">
        <f t="shared" si="3"/>
        <v>0</v>
      </c>
      <c r="I14" s="73">
        <v>0</v>
      </c>
      <c r="J14" s="177"/>
    </row>
    <row r="15" spans="1:10" ht="21.75" customHeight="1">
      <c r="A15" s="96"/>
      <c r="B15" s="79" t="s">
        <v>7</v>
      </c>
      <c r="C15" s="59">
        <v>20000</v>
      </c>
      <c r="D15" s="59">
        <v>1941</v>
      </c>
      <c r="E15" s="113">
        <v>0</v>
      </c>
      <c r="F15" s="98">
        <v>0</v>
      </c>
      <c r="G15" s="59">
        <v>5862.12</v>
      </c>
      <c r="H15" s="116">
        <f aca="true" t="shared" si="4" ref="H15:H20">E15+F15+G15</f>
        <v>5862.12</v>
      </c>
      <c r="I15" s="113">
        <f>D15+H15</f>
        <v>7803.12</v>
      </c>
      <c r="J15" s="100">
        <f>C15-I15</f>
        <v>12196.880000000001</v>
      </c>
    </row>
    <row r="16" spans="1:10" ht="24.75" customHeight="1">
      <c r="A16" s="96">
        <v>2610</v>
      </c>
      <c r="B16" s="80" t="s">
        <v>18</v>
      </c>
      <c r="C16" s="70">
        <v>160000</v>
      </c>
      <c r="D16" s="70">
        <f>D17+D18+D19+D20+D21+D22+D23+D24+D25+D26+D27+D28+D29</f>
        <v>21602</v>
      </c>
      <c r="E16" s="111">
        <f>E17+E18+E19+E20+E21+E22+E31+E30</f>
        <v>12898.2</v>
      </c>
      <c r="F16" s="114">
        <f>F17+F18+F19+F31</f>
        <v>12174.4</v>
      </c>
      <c r="G16" s="70">
        <f>G18+G19+G20+G21+G22+G31</f>
        <v>4418</v>
      </c>
      <c r="H16" s="111">
        <f t="shared" si="4"/>
        <v>29490.6</v>
      </c>
      <c r="I16" s="111">
        <f>D16+H16</f>
        <v>51092.6</v>
      </c>
      <c r="J16" s="88">
        <f>C16-I16</f>
        <v>108907.4</v>
      </c>
    </row>
    <row r="17" spans="1:10" ht="29.25" customHeight="1">
      <c r="A17" s="96"/>
      <c r="B17" s="79" t="s">
        <v>39</v>
      </c>
      <c r="C17" s="70"/>
      <c r="D17" s="59">
        <v>296</v>
      </c>
      <c r="E17" s="113">
        <v>6031.2</v>
      </c>
      <c r="F17" s="98">
        <v>12174.4</v>
      </c>
      <c r="G17" s="59">
        <v>0</v>
      </c>
      <c r="H17" s="113">
        <f t="shared" si="4"/>
        <v>18205.6</v>
      </c>
      <c r="I17" s="113">
        <f aca="true" t="shared" si="5" ref="I17:I47">D17+H17</f>
        <v>18501.6</v>
      </c>
      <c r="J17" s="88"/>
    </row>
    <row r="18" spans="1:13" ht="30.75" customHeight="1">
      <c r="A18" s="96"/>
      <c r="B18" s="79" t="s">
        <v>40</v>
      </c>
      <c r="C18" s="59"/>
      <c r="D18" s="59">
        <v>2421</v>
      </c>
      <c r="E18" s="113">
        <v>0</v>
      </c>
      <c r="F18" s="98"/>
      <c r="G18" s="59">
        <v>0</v>
      </c>
      <c r="H18" s="113">
        <f t="shared" si="4"/>
        <v>0</v>
      </c>
      <c r="I18" s="113">
        <f t="shared" si="5"/>
        <v>2421</v>
      </c>
      <c r="J18" s="101"/>
      <c r="M18" t="s">
        <v>72</v>
      </c>
    </row>
    <row r="19" spans="1:10" ht="18" customHeight="1">
      <c r="A19" s="96"/>
      <c r="B19" s="79" t="s">
        <v>25</v>
      </c>
      <c r="C19" s="59" t="s">
        <v>28</v>
      </c>
      <c r="D19" s="59">
        <v>269</v>
      </c>
      <c r="E19" s="113">
        <v>2557</v>
      </c>
      <c r="F19" s="98">
        <v>0</v>
      </c>
      <c r="G19" s="59">
        <v>0</v>
      </c>
      <c r="H19" s="113">
        <f t="shared" si="4"/>
        <v>2557</v>
      </c>
      <c r="I19" s="113">
        <f t="shared" si="5"/>
        <v>2826</v>
      </c>
      <c r="J19" s="101"/>
    </row>
    <row r="20" spans="1:10" ht="32.25" customHeight="1">
      <c r="A20" s="96"/>
      <c r="B20" s="79" t="s">
        <v>38</v>
      </c>
      <c r="C20" s="59"/>
      <c r="D20" s="59">
        <v>4700</v>
      </c>
      <c r="E20" s="113">
        <v>0</v>
      </c>
      <c r="F20" s="98">
        <v>0</v>
      </c>
      <c r="G20" s="59">
        <v>0</v>
      </c>
      <c r="H20" s="113">
        <f t="shared" si="4"/>
        <v>0</v>
      </c>
      <c r="I20" s="113">
        <f t="shared" si="5"/>
        <v>4700</v>
      </c>
      <c r="J20" s="101"/>
    </row>
    <row r="21" spans="1:10" ht="18.75" customHeight="1">
      <c r="A21" s="96"/>
      <c r="B21" s="79" t="s">
        <v>41</v>
      </c>
      <c r="C21" s="59"/>
      <c r="D21" s="59">
        <v>2877</v>
      </c>
      <c r="E21" s="113">
        <v>0</v>
      </c>
      <c r="F21" s="98">
        <v>0</v>
      </c>
      <c r="G21" s="59">
        <v>0</v>
      </c>
      <c r="H21" s="113">
        <f aca="true" t="shared" si="6" ref="H21:H31">E21+F21+G21</f>
        <v>0</v>
      </c>
      <c r="I21" s="113">
        <f t="shared" si="5"/>
        <v>2877</v>
      </c>
      <c r="J21" s="101"/>
    </row>
    <row r="22" spans="1:10" ht="18.75" customHeight="1">
      <c r="A22" s="96"/>
      <c r="B22" s="79" t="s">
        <v>70</v>
      </c>
      <c r="C22" s="59"/>
      <c r="D22" s="59">
        <v>1473</v>
      </c>
      <c r="E22" s="117">
        <v>0</v>
      </c>
      <c r="F22" s="118">
        <v>0</v>
      </c>
      <c r="G22" s="59">
        <v>0</v>
      </c>
      <c r="H22" s="113">
        <f t="shared" si="6"/>
        <v>0</v>
      </c>
      <c r="I22" s="113">
        <f t="shared" si="5"/>
        <v>1473</v>
      </c>
      <c r="J22" s="101"/>
    </row>
    <row r="23" spans="1:10" ht="30" customHeight="1">
      <c r="A23" s="96"/>
      <c r="B23" s="79" t="s">
        <v>64</v>
      </c>
      <c r="C23" s="59"/>
      <c r="D23" s="59">
        <v>3300</v>
      </c>
      <c r="E23" s="117">
        <v>0</v>
      </c>
      <c r="F23" s="118">
        <v>0</v>
      </c>
      <c r="G23" s="99">
        <v>0</v>
      </c>
      <c r="H23" s="113">
        <f t="shared" si="6"/>
        <v>0</v>
      </c>
      <c r="I23" s="113">
        <f t="shared" si="5"/>
        <v>3300</v>
      </c>
      <c r="J23" s="102"/>
    </row>
    <row r="24" spans="1:10" ht="18" customHeight="1">
      <c r="A24" s="96"/>
      <c r="B24" s="79" t="s">
        <v>43</v>
      </c>
      <c r="C24" s="59"/>
      <c r="D24" s="59">
        <v>120</v>
      </c>
      <c r="E24" s="117">
        <v>0</v>
      </c>
      <c r="F24" s="118">
        <v>0</v>
      </c>
      <c r="G24" s="99">
        <v>0</v>
      </c>
      <c r="H24" s="113">
        <f t="shared" si="6"/>
        <v>0</v>
      </c>
      <c r="I24" s="113">
        <f t="shared" si="5"/>
        <v>120</v>
      </c>
      <c r="J24" s="102"/>
    </row>
    <row r="25" spans="1:10" ht="17.25" customHeight="1">
      <c r="A25" s="96"/>
      <c r="B25" s="79" t="s">
        <v>47</v>
      </c>
      <c r="C25" s="59"/>
      <c r="D25" s="59">
        <v>2448</v>
      </c>
      <c r="E25" s="117">
        <v>0</v>
      </c>
      <c r="F25" s="118">
        <v>0</v>
      </c>
      <c r="G25" s="99">
        <v>0</v>
      </c>
      <c r="H25" s="113">
        <f t="shared" si="6"/>
        <v>0</v>
      </c>
      <c r="I25" s="113">
        <f t="shared" si="5"/>
        <v>2448</v>
      </c>
      <c r="J25" s="102"/>
    </row>
    <row r="26" spans="1:10" ht="15.75" customHeight="1">
      <c r="A26" s="96"/>
      <c r="B26" s="79" t="s">
        <v>48</v>
      </c>
      <c r="C26" s="59"/>
      <c r="D26" s="59">
        <v>790</v>
      </c>
      <c r="E26" s="117">
        <v>0</v>
      </c>
      <c r="F26" s="118">
        <v>0</v>
      </c>
      <c r="G26" s="99">
        <v>0</v>
      </c>
      <c r="H26" s="113">
        <f t="shared" si="6"/>
        <v>0</v>
      </c>
      <c r="I26" s="113">
        <f t="shared" si="5"/>
        <v>790</v>
      </c>
      <c r="J26" s="102"/>
    </row>
    <row r="27" spans="1:10" ht="18" customHeight="1">
      <c r="A27" s="96"/>
      <c r="B27" s="79" t="s">
        <v>49</v>
      </c>
      <c r="C27" s="59"/>
      <c r="D27" s="59">
        <v>700</v>
      </c>
      <c r="E27" s="117">
        <v>0</v>
      </c>
      <c r="F27" s="118">
        <v>0</v>
      </c>
      <c r="G27" s="99">
        <v>0</v>
      </c>
      <c r="H27" s="113">
        <f t="shared" si="6"/>
        <v>0</v>
      </c>
      <c r="I27" s="113">
        <f t="shared" si="5"/>
        <v>700</v>
      </c>
      <c r="J27" s="102"/>
    </row>
    <row r="28" spans="1:10" ht="29.25" customHeight="1">
      <c r="A28" s="96"/>
      <c r="B28" s="79" t="s">
        <v>50</v>
      </c>
      <c r="C28" s="59"/>
      <c r="D28" s="59">
        <v>1493</v>
      </c>
      <c r="E28" s="117">
        <v>0</v>
      </c>
      <c r="F28" s="118">
        <v>0</v>
      </c>
      <c r="G28" s="99">
        <v>0</v>
      </c>
      <c r="H28" s="113">
        <f t="shared" si="6"/>
        <v>0</v>
      </c>
      <c r="I28" s="113">
        <f t="shared" si="5"/>
        <v>1493</v>
      </c>
      <c r="J28" s="102"/>
    </row>
    <row r="29" spans="1:10" ht="19.5" customHeight="1">
      <c r="A29" s="96"/>
      <c r="B29" s="78" t="s">
        <v>61</v>
      </c>
      <c r="C29" s="59"/>
      <c r="D29" s="59">
        <v>715</v>
      </c>
      <c r="E29" s="117">
        <v>0</v>
      </c>
      <c r="F29" s="118">
        <v>0</v>
      </c>
      <c r="G29" s="99">
        <v>0</v>
      </c>
      <c r="H29" s="113">
        <f t="shared" si="6"/>
        <v>0</v>
      </c>
      <c r="I29" s="113">
        <f t="shared" si="5"/>
        <v>715</v>
      </c>
      <c r="J29" s="102"/>
    </row>
    <row r="30" spans="1:10" ht="18.75" customHeight="1">
      <c r="A30" s="96"/>
      <c r="B30" s="78" t="s">
        <v>69</v>
      </c>
      <c r="C30" s="59"/>
      <c r="D30" s="59">
        <v>0</v>
      </c>
      <c r="E30" s="117">
        <v>4310</v>
      </c>
      <c r="F30" s="118">
        <v>0</v>
      </c>
      <c r="G30" s="99">
        <v>0</v>
      </c>
      <c r="H30" s="113">
        <f t="shared" si="6"/>
        <v>4310</v>
      </c>
      <c r="I30" s="113">
        <f t="shared" si="5"/>
        <v>4310</v>
      </c>
      <c r="J30" s="102"/>
    </row>
    <row r="31" spans="1:10" ht="32.25" customHeight="1">
      <c r="A31" s="96"/>
      <c r="B31" s="79" t="s">
        <v>73</v>
      </c>
      <c r="C31" s="78"/>
      <c r="D31" s="113">
        <v>0</v>
      </c>
      <c r="E31" s="117">
        <v>0</v>
      </c>
      <c r="F31" s="117">
        <v>0</v>
      </c>
      <c r="G31" s="117">
        <v>4418</v>
      </c>
      <c r="H31" s="113">
        <f t="shared" si="6"/>
        <v>4418</v>
      </c>
      <c r="I31" s="113">
        <f t="shared" si="5"/>
        <v>4418</v>
      </c>
      <c r="J31" s="102"/>
    </row>
    <row r="32" spans="1:10" ht="29.25" customHeight="1">
      <c r="A32" s="96">
        <v>2610</v>
      </c>
      <c r="B32" s="81" t="s">
        <v>14</v>
      </c>
      <c r="C32" s="60">
        <v>195000</v>
      </c>
      <c r="D32" s="60">
        <f>D33+D34+D35+D36+D37</f>
        <v>3886</v>
      </c>
      <c r="E32" s="60">
        <f>E38+E39+E41+E40</f>
        <v>61580</v>
      </c>
      <c r="F32" s="60">
        <f>F40</f>
        <v>7930</v>
      </c>
      <c r="G32" s="60">
        <f>G41</f>
        <v>0</v>
      </c>
      <c r="H32" s="60">
        <f>E32+F32+G32</f>
        <v>69510</v>
      </c>
      <c r="I32" s="111">
        <f t="shared" si="5"/>
        <v>73396</v>
      </c>
      <c r="J32" s="88">
        <f>C32-I32</f>
        <v>121604</v>
      </c>
    </row>
    <row r="33" spans="1:10" ht="30" customHeight="1">
      <c r="A33" s="96"/>
      <c r="B33" s="79" t="s">
        <v>36</v>
      </c>
      <c r="C33" s="60"/>
      <c r="D33" s="98">
        <v>2650</v>
      </c>
      <c r="E33" s="98">
        <v>0</v>
      </c>
      <c r="F33" s="98">
        <v>0</v>
      </c>
      <c r="G33" s="98">
        <v>0</v>
      </c>
      <c r="H33" s="98">
        <v>0</v>
      </c>
      <c r="I33" s="113">
        <f t="shared" si="5"/>
        <v>2650</v>
      </c>
      <c r="J33" s="103"/>
    </row>
    <row r="34" spans="1:10" ht="29.25" customHeight="1">
      <c r="A34" s="96"/>
      <c r="B34" s="106" t="s">
        <v>44</v>
      </c>
      <c r="C34" s="60"/>
      <c r="D34" s="98">
        <v>210</v>
      </c>
      <c r="E34" s="98">
        <v>0</v>
      </c>
      <c r="F34" s="98">
        <v>0</v>
      </c>
      <c r="G34" s="98">
        <v>0</v>
      </c>
      <c r="H34" s="98">
        <v>0</v>
      </c>
      <c r="I34" s="113">
        <f t="shared" si="5"/>
        <v>210</v>
      </c>
      <c r="J34" s="103"/>
    </row>
    <row r="35" spans="1:10" ht="18" customHeight="1">
      <c r="A35" s="96"/>
      <c r="B35" s="106" t="s">
        <v>65</v>
      </c>
      <c r="C35" s="60"/>
      <c r="D35" s="98">
        <v>595</v>
      </c>
      <c r="E35" s="98">
        <v>0</v>
      </c>
      <c r="F35" s="98">
        <v>0</v>
      </c>
      <c r="G35" s="98">
        <v>0</v>
      </c>
      <c r="H35" s="98">
        <v>0</v>
      </c>
      <c r="I35" s="113">
        <f t="shared" si="5"/>
        <v>595</v>
      </c>
      <c r="J35" s="103"/>
    </row>
    <row r="36" spans="1:10" ht="19.5" customHeight="1">
      <c r="A36" s="96"/>
      <c r="B36" s="106" t="s">
        <v>62</v>
      </c>
      <c r="C36" s="60"/>
      <c r="D36" s="98">
        <v>100</v>
      </c>
      <c r="E36" s="98">
        <v>0</v>
      </c>
      <c r="F36" s="98">
        <v>0</v>
      </c>
      <c r="G36" s="98">
        <v>0</v>
      </c>
      <c r="H36" s="98">
        <v>0</v>
      </c>
      <c r="I36" s="113">
        <f t="shared" si="5"/>
        <v>100</v>
      </c>
      <c r="J36" s="103"/>
    </row>
    <row r="37" spans="1:10" ht="18.75" customHeight="1">
      <c r="A37" s="96"/>
      <c r="B37" s="106" t="s">
        <v>66</v>
      </c>
      <c r="C37" s="60"/>
      <c r="D37" s="98">
        <v>331</v>
      </c>
      <c r="E37" s="98">
        <v>0</v>
      </c>
      <c r="F37" s="98">
        <v>0</v>
      </c>
      <c r="G37" s="98">
        <v>0</v>
      </c>
      <c r="H37" s="98">
        <v>0</v>
      </c>
      <c r="I37" s="113">
        <f t="shared" si="5"/>
        <v>331</v>
      </c>
      <c r="J37" s="103"/>
    </row>
    <row r="38" spans="1:10" ht="30.75" customHeight="1">
      <c r="A38" s="96"/>
      <c r="B38" s="106" t="s">
        <v>45</v>
      </c>
      <c r="C38" s="60"/>
      <c r="D38" s="98">
        <v>0</v>
      </c>
      <c r="E38" s="98">
        <v>900</v>
      </c>
      <c r="F38" s="98">
        <v>0</v>
      </c>
      <c r="G38" s="98">
        <v>0</v>
      </c>
      <c r="H38" s="98">
        <v>0</v>
      </c>
      <c r="I38" s="113">
        <f t="shared" si="5"/>
        <v>0</v>
      </c>
      <c r="J38" s="103"/>
    </row>
    <row r="39" spans="1:10" ht="20.25" customHeight="1">
      <c r="A39" s="96"/>
      <c r="B39" s="106" t="s">
        <v>46</v>
      </c>
      <c r="C39" s="60"/>
      <c r="D39" s="98">
        <v>0</v>
      </c>
      <c r="E39" s="98">
        <v>49500</v>
      </c>
      <c r="F39" s="98">
        <v>0</v>
      </c>
      <c r="G39" s="98">
        <v>0</v>
      </c>
      <c r="H39" s="113">
        <f aca="true" t="shared" si="7" ref="H39:H46">E39+F39+G39</f>
        <v>49500</v>
      </c>
      <c r="I39" s="113">
        <f t="shared" si="5"/>
        <v>49500</v>
      </c>
      <c r="J39" s="103"/>
    </row>
    <row r="40" spans="1:10" ht="20.25" customHeight="1">
      <c r="A40" s="96"/>
      <c r="B40" s="106" t="s">
        <v>71</v>
      </c>
      <c r="C40" s="60"/>
      <c r="D40" s="98">
        <v>0</v>
      </c>
      <c r="E40" s="98">
        <v>7930</v>
      </c>
      <c r="F40" s="98">
        <v>7930</v>
      </c>
      <c r="G40" s="98">
        <v>0</v>
      </c>
      <c r="H40" s="113">
        <f t="shared" si="7"/>
        <v>15860</v>
      </c>
      <c r="I40" s="113">
        <f t="shared" si="5"/>
        <v>15860</v>
      </c>
      <c r="J40" s="103">
        <v>0</v>
      </c>
    </row>
    <row r="41" spans="1:10" ht="19.5" customHeight="1">
      <c r="A41" s="96"/>
      <c r="B41" s="79" t="s">
        <v>67</v>
      </c>
      <c r="C41" s="72"/>
      <c r="D41" s="72">
        <v>0</v>
      </c>
      <c r="E41" s="98">
        <v>3250</v>
      </c>
      <c r="F41" s="113">
        <v>0</v>
      </c>
      <c r="G41" s="59">
        <v>0</v>
      </c>
      <c r="H41" s="113">
        <f t="shared" si="7"/>
        <v>3250</v>
      </c>
      <c r="I41" s="113">
        <f t="shared" si="5"/>
        <v>3250</v>
      </c>
      <c r="J41" s="101">
        <v>0</v>
      </c>
    </row>
    <row r="42" spans="1:10" ht="30.75" customHeight="1">
      <c r="A42" s="96">
        <v>2610</v>
      </c>
      <c r="B42" s="81" t="s">
        <v>15</v>
      </c>
      <c r="C42" s="57">
        <v>0</v>
      </c>
      <c r="D42" s="57">
        <v>0</v>
      </c>
      <c r="E42" s="60">
        <v>0</v>
      </c>
      <c r="F42" s="115">
        <v>0</v>
      </c>
      <c r="G42" s="62">
        <v>0</v>
      </c>
      <c r="H42" s="73">
        <f t="shared" si="7"/>
        <v>0</v>
      </c>
      <c r="I42" s="111">
        <f t="shared" si="5"/>
        <v>0</v>
      </c>
      <c r="J42" s="90">
        <f>C42</f>
        <v>0</v>
      </c>
    </row>
    <row r="43" spans="1:10" ht="28.5" customHeight="1">
      <c r="A43" s="96">
        <v>2610</v>
      </c>
      <c r="B43" s="81" t="s">
        <v>16</v>
      </c>
      <c r="C43" s="57">
        <v>2500</v>
      </c>
      <c r="D43" s="57">
        <v>0</v>
      </c>
      <c r="E43" s="60">
        <v>0</v>
      </c>
      <c r="F43" s="115">
        <v>0</v>
      </c>
      <c r="G43" s="62">
        <v>0</v>
      </c>
      <c r="H43" s="73">
        <f t="shared" si="7"/>
        <v>0</v>
      </c>
      <c r="I43" s="111">
        <f t="shared" si="5"/>
        <v>0</v>
      </c>
      <c r="J43" s="90">
        <f>C43</f>
        <v>2500</v>
      </c>
    </row>
    <row r="44" spans="1:10" ht="27" customHeight="1">
      <c r="A44" s="96">
        <v>2610</v>
      </c>
      <c r="B44" s="81" t="s">
        <v>17</v>
      </c>
      <c r="C44" s="57">
        <v>2500</v>
      </c>
      <c r="D44" s="57">
        <v>0</v>
      </c>
      <c r="E44" s="60">
        <v>0</v>
      </c>
      <c r="F44" s="115">
        <v>0</v>
      </c>
      <c r="G44" s="62">
        <v>0</v>
      </c>
      <c r="H44" s="73">
        <f t="shared" si="7"/>
        <v>0</v>
      </c>
      <c r="I44" s="111">
        <f t="shared" si="5"/>
        <v>0</v>
      </c>
      <c r="J44" s="90">
        <f>C44-H44</f>
        <v>2500</v>
      </c>
    </row>
    <row r="45" spans="1:10" ht="26.25" customHeight="1">
      <c r="A45" s="93">
        <v>3210</v>
      </c>
      <c r="B45" s="82" t="s">
        <v>11</v>
      </c>
      <c r="C45" s="71">
        <v>200000</v>
      </c>
      <c r="D45" s="71">
        <f>D46</f>
        <v>8000</v>
      </c>
      <c r="E45" s="56">
        <f>E46</f>
        <v>0</v>
      </c>
      <c r="F45" s="119">
        <f>F46+F47</f>
        <v>0</v>
      </c>
      <c r="G45" s="63">
        <f>G46</f>
        <v>0</v>
      </c>
      <c r="H45" s="119">
        <f t="shared" si="7"/>
        <v>0</v>
      </c>
      <c r="I45" s="115">
        <f t="shared" si="5"/>
        <v>8000</v>
      </c>
      <c r="J45" s="65">
        <f>C45-D45-H45</f>
        <v>192000</v>
      </c>
    </row>
    <row r="46" spans="1:10" ht="20.25" customHeight="1">
      <c r="A46" s="96"/>
      <c r="B46" s="74" t="s">
        <v>30</v>
      </c>
      <c r="C46" s="72">
        <v>0</v>
      </c>
      <c r="D46" s="72">
        <v>8000</v>
      </c>
      <c r="E46" s="120">
        <v>0</v>
      </c>
      <c r="F46" s="73">
        <v>0</v>
      </c>
      <c r="G46" s="61">
        <v>0</v>
      </c>
      <c r="H46" s="73">
        <f t="shared" si="7"/>
        <v>0</v>
      </c>
      <c r="I46" s="113">
        <f t="shared" si="5"/>
        <v>8000</v>
      </c>
      <c r="J46" s="91">
        <v>0</v>
      </c>
    </row>
    <row r="47" spans="1:10" ht="20.25" customHeight="1">
      <c r="A47" s="5"/>
      <c r="B47" s="7"/>
      <c r="C47" s="72">
        <v>0</v>
      </c>
      <c r="D47" s="72"/>
      <c r="E47" s="120"/>
      <c r="F47" s="73">
        <v>0</v>
      </c>
      <c r="G47" s="61"/>
      <c r="H47" s="73">
        <f>F47+G47</f>
        <v>0</v>
      </c>
      <c r="I47" s="113">
        <f t="shared" si="5"/>
        <v>0</v>
      </c>
      <c r="J47" s="91">
        <f>C47-H47</f>
        <v>0</v>
      </c>
    </row>
    <row r="48" spans="1:10" ht="15.75">
      <c r="A48" s="42"/>
      <c r="B48" s="43"/>
      <c r="C48" s="9"/>
      <c r="D48" s="121"/>
      <c r="E48" s="121"/>
      <c r="F48" s="121"/>
      <c r="G48" s="121"/>
      <c r="H48" s="121"/>
      <c r="I48" s="121"/>
      <c r="J48" s="9"/>
    </row>
    <row r="49" spans="8:10" ht="15.75">
      <c r="H49" s="41"/>
      <c r="I49" s="41"/>
      <c r="J49" s="16"/>
    </row>
    <row r="50" spans="1:10" ht="15.75">
      <c r="A50" s="15" t="s">
        <v>23</v>
      </c>
      <c r="H50" s="16" t="s">
        <v>24</v>
      </c>
      <c r="I50" s="16"/>
      <c r="J50" s="16"/>
    </row>
    <row r="51" spans="2:10" ht="15.75">
      <c r="B51" s="15"/>
      <c r="C51" s="15"/>
      <c r="D51" s="15"/>
      <c r="E51" s="15"/>
      <c r="F51" s="16"/>
      <c r="G51" s="16"/>
      <c r="J51" s="9"/>
    </row>
    <row r="52" spans="1:10" ht="15.75">
      <c r="A52" s="15"/>
      <c r="B52" s="15"/>
      <c r="C52" s="15"/>
      <c r="D52" s="15"/>
      <c r="E52" s="15"/>
      <c r="F52" s="16"/>
      <c r="G52" s="16"/>
      <c r="H52" s="16"/>
      <c r="I52" s="16"/>
      <c r="J52" s="2"/>
    </row>
    <row r="53" spans="1:10" ht="15.75">
      <c r="A53" s="15" t="s">
        <v>4</v>
      </c>
      <c r="B53" s="15"/>
      <c r="C53" s="15"/>
      <c r="D53" s="15"/>
      <c r="E53" s="15"/>
      <c r="F53" s="16"/>
      <c r="G53" s="16"/>
      <c r="H53" s="16" t="s">
        <v>5</v>
      </c>
      <c r="I53" s="16"/>
      <c r="J53" s="2"/>
    </row>
    <row r="54" spans="1:10" ht="15">
      <c r="A54" s="1"/>
      <c r="B54" s="1"/>
      <c r="C54" s="1"/>
      <c r="D54" s="1"/>
      <c r="E54" s="1"/>
      <c r="F54" s="2"/>
      <c r="G54" s="2"/>
      <c r="H54" s="2"/>
      <c r="I54" s="2"/>
      <c r="J54" s="2"/>
    </row>
  </sheetData>
  <sheetProtection/>
  <mergeCells count="4">
    <mergeCell ref="B2:J2"/>
    <mergeCell ref="B3:J3"/>
    <mergeCell ref="C13:C14"/>
    <mergeCell ref="J13:J14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43">
      <selection activeCell="B50" sqref="B50"/>
    </sheetView>
  </sheetViews>
  <sheetFormatPr defaultColWidth="9.140625" defaultRowHeight="15"/>
  <cols>
    <col min="1" max="1" width="5.421875" style="0" customWidth="1"/>
    <col min="2" max="2" width="31.28125" style="0" customWidth="1"/>
    <col min="3" max="3" width="13.421875" style="0" customWidth="1"/>
    <col min="4" max="4" width="12.8515625" style="0" customWidth="1"/>
    <col min="5" max="5" width="12.421875" style="0" customWidth="1"/>
    <col min="6" max="6" width="13.421875" style="0" customWidth="1"/>
    <col min="7" max="7" width="11.8515625" style="0" customWidth="1"/>
    <col min="8" max="8" width="14.28125" style="0" customWidth="1"/>
    <col min="9" max="9" width="13.8515625" style="0" customWidth="1"/>
    <col min="10" max="10" width="12.140625" style="0" customWidth="1"/>
    <col min="11" max="11" width="7.421875" style="0" customWidth="1"/>
  </cols>
  <sheetData>
    <row r="1" ht="15">
      <c r="J1" s="40" t="s">
        <v>22</v>
      </c>
    </row>
    <row r="2" spans="2:11" ht="15.75">
      <c r="B2" s="178" t="s">
        <v>85</v>
      </c>
      <c r="C2" s="178"/>
      <c r="D2" s="178"/>
      <c r="E2" s="178"/>
      <c r="F2" s="178"/>
      <c r="G2" s="178"/>
      <c r="H2" s="178"/>
      <c r="I2" s="178"/>
      <c r="J2" s="178"/>
      <c r="K2" s="122"/>
    </row>
    <row r="3" spans="2:11" ht="15.75">
      <c r="B3" s="179" t="s">
        <v>21</v>
      </c>
      <c r="C3" s="179"/>
      <c r="D3" s="179"/>
      <c r="E3" s="179"/>
      <c r="F3" s="179"/>
      <c r="G3" s="179"/>
      <c r="H3" s="179"/>
      <c r="I3" s="179"/>
      <c r="J3" s="179"/>
      <c r="K3" s="122"/>
    </row>
    <row r="4" spans="1:11" ht="15.75">
      <c r="A4" s="3"/>
      <c r="B4" s="123"/>
      <c r="C4" s="123"/>
      <c r="D4" s="123"/>
      <c r="E4" s="123"/>
      <c r="F4" s="123"/>
      <c r="G4" s="123"/>
      <c r="H4" s="123"/>
      <c r="I4" s="123"/>
      <c r="J4" s="123"/>
      <c r="K4" s="122"/>
    </row>
    <row r="5" spans="1:11" ht="51">
      <c r="A5" s="127" t="s">
        <v>0</v>
      </c>
      <c r="B5" s="163" t="s">
        <v>1</v>
      </c>
      <c r="C5" s="163" t="s">
        <v>33</v>
      </c>
      <c r="D5" s="163" t="s">
        <v>78</v>
      </c>
      <c r="E5" s="163" t="s">
        <v>74</v>
      </c>
      <c r="F5" s="163" t="s">
        <v>75</v>
      </c>
      <c r="G5" s="163" t="s">
        <v>76</v>
      </c>
      <c r="H5" s="163" t="s">
        <v>77</v>
      </c>
      <c r="I5" s="163" t="s">
        <v>86</v>
      </c>
      <c r="J5" s="163" t="s">
        <v>13</v>
      </c>
      <c r="K5" s="122"/>
    </row>
    <row r="6" spans="1:11" ht="20.25" customHeight="1">
      <c r="A6" s="128">
        <v>2610</v>
      </c>
      <c r="B6" s="134" t="s">
        <v>10</v>
      </c>
      <c r="C6" s="135">
        <f>C7+C10</f>
        <v>2299000</v>
      </c>
      <c r="D6" s="135">
        <f>D7+D10+D48</f>
        <v>942825.46</v>
      </c>
      <c r="E6" s="136">
        <f>E7+E10</f>
        <v>233585.72</v>
      </c>
      <c r="F6" s="136">
        <f>F7+F10+F48</f>
        <v>319817.9</v>
      </c>
      <c r="G6" s="136">
        <f>G7+G10</f>
        <v>178302.74000000002</v>
      </c>
      <c r="H6" s="136">
        <f>E6+F6+G6</f>
        <v>731706.36</v>
      </c>
      <c r="I6" s="137">
        <f>D6+H6</f>
        <v>1674531.8199999998</v>
      </c>
      <c r="J6" s="138">
        <f>C6-I6</f>
        <v>624468.1800000002</v>
      </c>
      <c r="K6" s="122"/>
    </row>
    <row r="7" spans="1:11" ht="20.25" customHeight="1">
      <c r="A7" s="129">
        <v>2610</v>
      </c>
      <c r="B7" s="139" t="s">
        <v>12</v>
      </c>
      <c r="C7" s="140">
        <f aca="true" t="shared" si="0" ref="C7:J7">C8+C9</f>
        <v>1743000</v>
      </c>
      <c r="D7" s="140">
        <f t="shared" si="0"/>
        <v>725729.74</v>
      </c>
      <c r="E7" s="141">
        <f t="shared" si="0"/>
        <v>233585.72</v>
      </c>
      <c r="F7" s="141">
        <f t="shared" si="0"/>
        <v>171158.2</v>
      </c>
      <c r="G7" s="141">
        <f t="shared" si="0"/>
        <v>148310.54</v>
      </c>
      <c r="H7" s="141">
        <f>H8+H9</f>
        <v>553054.46</v>
      </c>
      <c r="I7" s="141">
        <f t="shared" si="0"/>
        <v>1278784.2</v>
      </c>
      <c r="J7" s="85">
        <f t="shared" si="0"/>
        <v>464215.8000000001</v>
      </c>
      <c r="K7" s="122"/>
    </row>
    <row r="8" spans="1:11" ht="21" customHeight="1">
      <c r="A8" s="130"/>
      <c r="B8" s="166" t="s">
        <v>2</v>
      </c>
      <c r="C8" s="101">
        <v>1430000</v>
      </c>
      <c r="D8" s="101">
        <v>597386.57</v>
      </c>
      <c r="E8" s="101">
        <v>190221.74</v>
      </c>
      <c r="F8" s="101">
        <v>140352.95</v>
      </c>
      <c r="G8" s="101">
        <v>121625.36</v>
      </c>
      <c r="H8" s="164">
        <f aca="true" t="shared" si="1" ref="H8:H16">E8+F8+G8</f>
        <v>452200.05</v>
      </c>
      <c r="I8" s="91">
        <f aca="true" t="shared" si="2" ref="I8:I15">D8+H8</f>
        <v>1049586.6199999999</v>
      </c>
      <c r="J8" s="84">
        <f>C8-I8</f>
        <v>380413.3800000001</v>
      </c>
      <c r="K8" s="122"/>
    </row>
    <row r="9" spans="1:11" ht="30" customHeight="1">
      <c r="A9" s="130"/>
      <c r="B9" s="142" t="s">
        <v>6</v>
      </c>
      <c r="C9" s="101">
        <v>313000</v>
      </c>
      <c r="D9" s="101">
        <v>128343.17</v>
      </c>
      <c r="E9" s="101">
        <v>43363.98</v>
      </c>
      <c r="F9" s="143">
        <v>30805.25</v>
      </c>
      <c r="G9" s="101">
        <v>26685.18</v>
      </c>
      <c r="H9" s="165">
        <f t="shared" si="1"/>
        <v>100854.41</v>
      </c>
      <c r="I9" s="91">
        <f t="shared" si="2"/>
        <v>229197.58000000002</v>
      </c>
      <c r="J9" s="84">
        <f>C9-I9</f>
        <v>83802.41999999998</v>
      </c>
      <c r="K9" s="122"/>
    </row>
    <row r="10" spans="1:11" ht="28.5" customHeight="1">
      <c r="A10" s="130">
        <v>2610</v>
      </c>
      <c r="B10" s="144" t="s">
        <v>27</v>
      </c>
      <c r="C10" s="145">
        <f>C11+C37</f>
        <v>556000</v>
      </c>
      <c r="D10" s="145">
        <f>D11+D37</f>
        <v>217095.72</v>
      </c>
      <c r="E10" s="145">
        <f>E11+E37</f>
        <v>0</v>
      </c>
      <c r="F10" s="87">
        <f>F11+F37</f>
        <v>148659.7</v>
      </c>
      <c r="G10" s="145">
        <f>G11+G37</f>
        <v>29992.2</v>
      </c>
      <c r="H10" s="155">
        <f t="shared" si="1"/>
        <v>178651.90000000002</v>
      </c>
      <c r="I10" s="90">
        <f t="shared" si="2"/>
        <v>395747.62</v>
      </c>
      <c r="J10" s="85">
        <f>C10-I10</f>
        <v>160252.38</v>
      </c>
      <c r="K10" s="122"/>
    </row>
    <row r="11" spans="1:11" ht="28.5" customHeight="1">
      <c r="A11" s="130">
        <v>2610</v>
      </c>
      <c r="B11" s="146" t="s">
        <v>20</v>
      </c>
      <c r="C11" s="86">
        <f>C12+C16</f>
        <v>336500</v>
      </c>
      <c r="D11" s="86">
        <f>D12+D16</f>
        <v>143699.72</v>
      </c>
      <c r="E11" s="86">
        <f>E12+E16</f>
        <v>0</v>
      </c>
      <c r="F11" s="86">
        <f>F12+F16</f>
        <v>68509.7</v>
      </c>
      <c r="G11" s="86">
        <f>G12+G16</f>
        <v>29992.2</v>
      </c>
      <c r="H11" s="155">
        <f t="shared" si="1"/>
        <v>98501.9</v>
      </c>
      <c r="I11" s="90">
        <f t="shared" si="2"/>
        <v>242201.62</v>
      </c>
      <c r="J11" s="86">
        <f>C11-I11</f>
        <v>94298.38</v>
      </c>
      <c r="K11" s="122"/>
    </row>
    <row r="12" spans="1:11" ht="24.75" customHeight="1">
      <c r="A12" s="130">
        <v>2610</v>
      </c>
      <c r="B12" s="167" t="s">
        <v>19</v>
      </c>
      <c r="C12" s="147">
        <v>142300</v>
      </c>
      <c r="D12" s="87">
        <f>D13+D14+D15</f>
        <v>92607.12</v>
      </c>
      <c r="E12" s="87">
        <f>E13+E14+E15</f>
        <v>0</v>
      </c>
      <c r="F12" s="87">
        <f>F13+F14+F15</f>
        <v>14988.6</v>
      </c>
      <c r="G12" s="87">
        <f>G13+G14+G15</f>
        <v>29992.2</v>
      </c>
      <c r="H12" s="155">
        <f t="shared" si="1"/>
        <v>44980.8</v>
      </c>
      <c r="I12" s="145">
        <f t="shared" si="2"/>
        <v>137587.91999999998</v>
      </c>
      <c r="J12" s="87">
        <f>C12-I12</f>
        <v>4712.080000000016</v>
      </c>
      <c r="K12" s="122"/>
    </row>
    <row r="13" spans="1:10" ht="19.5" customHeight="1">
      <c r="A13" s="130"/>
      <c r="B13" s="148" t="s">
        <v>8</v>
      </c>
      <c r="C13" s="180">
        <v>130000</v>
      </c>
      <c r="D13" s="101">
        <v>61884</v>
      </c>
      <c r="E13" s="149">
        <v>0</v>
      </c>
      <c r="F13" s="149">
        <v>5610</v>
      </c>
      <c r="G13" s="101">
        <v>9887.5</v>
      </c>
      <c r="H13" s="165">
        <f t="shared" si="1"/>
        <v>15497.5</v>
      </c>
      <c r="I13" s="145">
        <f t="shared" si="2"/>
        <v>77381.5</v>
      </c>
      <c r="J13" s="176">
        <v>215.2</v>
      </c>
    </row>
    <row r="14" spans="1:10" ht="19.5" customHeight="1">
      <c r="A14" s="130"/>
      <c r="B14" s="148" t="s">
        <v>3</v>
      </c>
      <c r="C14" s="181"/>
      <c r="D14" s="101">
        <v>22920</v>
      </c>
      <c r="E14" s="149">
        <v>0</v>
      </c>
      <c r="F14" s="149">
        <v>9378.6</v>
      </c>
      <c r="G14" s="101">
        <v>20104.7</v>
      </c>
      <c r="H14" s="165">
        <f t="shared" si="1"/>
        <v>29483.300000000003</v>
      </c>
      <c r="I14" s="145">
        <f t="shared" si="2"/>
        <v>52403.3</v>
      </c>
      <c r="J14" s="177"/>
    </row>
    <row r="15" spans="1:10" ht="22.5" customHeight="1">
      <c r="A15" s="130"/>
      <c r="B15" s="150" t="s">
        <v>7</v>
      </c>
      <c r="C15" s="102">
        <v>12300</v>
      </c>
      <c r="D15" s="101">
        <v>7803.12</v>
      </c>
      <c r="E15" s="149">
        <v>0</v>
      </c>
      <c r="F15" s="103">
        <v>0</v>
      </c>
      <c r="G15" s="101">
        <v>0</v>
      </c>
      <c r="H15" s="165">
        <f t="shared" si="1"/>
        <v>0</v>
      </c>
      <c r="I15" s="145">
        <f t="shared" si="2"/>
        <v>7803.12</v>
      </c>
      <c r="J15" s="84">
        <f>C15-I15</f>
        <v>4496.88</v>
      </c>
    </row>
    <row r="16" spans="1:16" ht="21" customHeight="1">
      <c r="A16" s="130">
        <v>2610</v>
      </c>
      <c r="B16" s="151" t="s">
        <v>18</v>
      </c>
      <c r="C16" s="152">
        <v>194200</v>
      </c>
      <c r="D16" s="145">
        <f>D17+D18+D19+D20+D21+D22+D23+D24+D25+D26+D27+D28+D29+D30+D31</f>
        <v>51092.6</v>
      </c>
      <c r="E16" s="153">
        <f>E17+E18+E19+E20+E25+E26+E27+E28</f>
        <v>0</v>
      </c>
      <c r="F16" s="154">
        <f>F19+F21+F32+F33+F34</f>
        <v>53521.1</v>
      </c>
      <c r="G16" s="145">
        <f>G17+G18+G19+G21+G22+G23+G24+G29+G34</f>
        <v>0</v>
      </c>
      <c r="H16" s="145">
        <f t="shared" si="1"/>
        <v>53521.1</v>
      </c>
      <c r="I16" s="153">
        <f aca="true" t="shared" si="3" ref="I16:I50">D16+H16</f>
        <v>104613.7</v>
      </c>
      <c r="J16" s="88">
        <f>C16-I16</f>
        <v>89586.3</v>
      </c>
      <c r="M16" s="124"/>
      <c r="N16" s="124"/>
      <c r="O16" s="125"/>
      <c r="P16" s="126"/>
    </row>
    <row r="17" spans="1:15" ht="24" customHeight="1">
      <c r="A17" s="130"/>
      <c r="B17" s="150" t="s">
        <v>39</v>
      </c>
      <c r="C17" s="101"/>
      <c r="D17" s="101">
        <v>18501.6</v>
      </c>
      <c r="E17" s="149">
        <v>0</v>
      </c>
      <c r="F17" s="103">
        <v>0</v>
      </c>
      <c r="G17" s="101">
        <v>0</v>
      </c>
      <c r="H17" s="165">
        <f aca="true" t="shared" si="4" ref="H17:H36">E17+F17+G17</f>
        <v>0</v>
      </c>
      <c r="I17" s="153">
        <f t="shared" si="3"/>
        <v>18501.6</v>
      </c>
      <c r="J17" s="101">
        <v>0</v>
      </c>
      <c r="L17" t="s">
        <v>29</v>
      </c>
      <c r="O17" s="41"/>
    </row>
    <row r="18" spans="1:15" ht="20.25" customHeight="1">
      <c r="A18" s="130"/>
      <c r="B18" s="150" t="s">
        <v>40</v>
      </c>
      <c r="C18" s="101" t="s">
        <v>28</v>
      </c>
      <c r="D18" s="101">
        <v>2421</v>
      </c>
      <c r="E18" s="149">
        <v>0</v>
      </c>
      <c r="F18" s="103">
        <v>0</v>
      </c>
      <c r="G18" s="101">
        <v>0</v>
      </c>
      <c r="H18" s="165">
        <f t="shared" si="4"/>
        <v>0</v>
      </c>
      <c r="I18" s="153">
        <f t="shared" si="3"/>
        <v>2421</v>
      </c>
      <c r="J18" s="101">
        <v>0</v>
      </c>
      <c r="O18" s="41"/>
    </row>
    <row r="19" spans="1:15" ht="21.75" customHeight="1">
      <c r="A19" s="130"/>
      <c r="B19" s="150" t="s">
        <v>25</v>
      </c>
      <c r="C19" s="101"/>
      <c r="D19" s="101">
        <v>2826</v>
      </c>
      <c r="E19" s="149">
        <v>0</v>
      </c>
      <c r="F19" s="103">
        <v>17985.6</v>
      </c>
      <c r="G19" s="101">
        <v>0</v>
      </c>
      <c r="H19" s="165">
        <f t="shared" si="4"/>
        <v>17985.6</v>
      </c>
      <c r="I19" s="153">
        <f t="shared" si="3"/>
        <v>20811.6</v>
      </c>
      <c r="J19" s="101">
        <v>0</v>
      </c>
      <c r="O19" s="41"/>
    </row>
    <row r="20" spans="1:15" ht="28.5" customHeight="1">
      <c r="A20" s="130"/>
      <c r="B20" s="150" t="s">
        <v>38</v>
      </c>
      <c r="C20" s="101"/>
      <c r="D20" s="101">
        <v>4700</v>
      </c>
      <c r="E20" s="149">
        <v>0</v>
      </c>
      <c r="F20" s="103">
        <v>0</v>
      </c>
      <c r="G20" s="101">
        <v>0</v>
      </c>
      <c r="H20" s="165">
        <f t="shared" si="4"/>
        <v>0</v>
      </c>
      <c r="I20" s="153">
        <f t="shared" si="3"/>
        <v>4700</v>
      </c>
      <c r="J20" s="101">
        <v>0</v>
      </c>
      <c r="O20" s="41"/>
    </row>
    <row r="21" spans="1:15" ht="19.5" customHeight="1">
      <c r="A21" s="130"/>
      <c r="B21" s="150" t="s">
        <v>41</v>
      </c>
      <c r="C21" s="101"/>
      <c r="D21" s="101">
        <v>2877</v>
      </c>
      <c r="E21" s="149">
        <v>0</v>
      </c>
      <c r="F21" s="103">
        <v>10281</v>
      </c>
      <c r="G21" s="101">
        <v>0</v>
      </c>
      <c r="H21" s="165">
        <f t="shared" si="4"/>
        <v>10281</v>
      </c>
      <c r="I21" s="153">
        <f t="shared" si="3"/>
        <v>13158</v>
      </c>
      <c r="J21" s="101">
        <v>0</v>
      </c>
      <c r="M21" t="s">
        <v>87</v>
      </c>
      <c r="O21" s="41"/>
    </row>
    <row r="22" spans="1:15" ht="21.75" customHeight="1">
      <c r="A22" s="130"/>
      <c r="B22" s="150" t="s">
        <v>70</v>
      </c>
      <c r="C22" s="101"/>
      <c r="D22" s="101">
        <v>1473</v>
      </c>
      <c r="E22" s="149">
        <v>0</v>
      </c>
      <c r="F22" s="103">
        <v>0</v>
      </c>
      <c r="G22" s="101">
        <v>0</v>
      </c>
      <c r="H22" s="165">
        <f t="shared" si="4"/>
        <v>0</v>
      </c>
      <c r="I22" s="153">
        <f t="shared" si="3"/>
        <v>1473</v>
      </c>
      <c r="J22" s="101">
        <v>0</v>
      </c>
      <c r="O22" s="41"/>
    </row>
    <row r="23" spans="1:15" ht="27.75" customHeight="1">
      <c r="A23" s="130"/>
      <c r="B23" s="150" t="s">
        <v>64</v>
      </c>
      <c r="C23" s="101"/>
      <c r="D23" s="101">
        <v>3300</v>
      </c>
      <c r="E23" s="149">
        <v>0</v>
      </c>
      <c r="F23" s="103">
        <v>0</v>
      </c>
      <c r="G23" s="101">
        <v>0</v>
      </c>
      <c r="H23" s="165">
        <f t="shared" si="4"/>
        <v>0</v>
      </c>
      <c r="I23" s="153">
        <f t="shared" si="3"/>
        <v>3300</v>
      </c>
      <c r="J23" s="101">
        <v>0</v>
      </c>
      <c r="O23" s="41"/>
    </row>
    <row r="24" spans="1:15" ht="18.75" customHeight="1">
      <c r="A24" s="130"/>
      <c r="B24" s="150" t="s">
        <v>43</v>
      </c>
      <c r="C24" s="101"/>
      <c r="D24" s="101">
        <v>120</v>
      </c>
      <c r="E24" s="149">
        <v>0</v>
      </c>
      <c r="F24" s="103">
        <v>0</v>
      </c>
      <c r="G24" s="101">
        <v>0</v>
      </c>
      <c r="H24" s="165">
        <f t="shared" si="4"/>
        <v>0</v>
      </c>
      <c r="I24" s="153">
        <f t="shared" si="3"/>
        <v>120</v>
      </c>
      <c r="J24" s="101">
        <v>0</v>
      </c>
      <c r="O24" s="41"/>
    </row>
    <row r="25" spans="1:15" ht="21" customHeight="1">
      <c r="A25" s="130"/>
      <c r="B25" s="150" t="s">
        <v>47</v>
      </c>
      <c r="C25" s="101"/>
      <c r="D25" s="101">
        <v>2448</v>
      </c>
      <c r="E25" s="149">
        <v>0</v>
      </c>
      <c r="F25" s="103">
        <v>0</v>
      </c>
      <c r="G25" s="101">
        <v>0</v>
      </c>
      <c r="H25" s="165">
        <f t="shared" si="4"/>
        <v>0</v>
      </c>
      <c r="I25" s="153">
        <f t="shared" si="3"/>
        <v>2448</v>
      </c>
      <c r="J25" s="101">
        <v>0</v>
      </c>
      <c r="O25" s="41"/>
    </row>
    <row r="26" spans="1:15" ht="22.5" customHeight="1">
      <c r="A26" s="130"/>
      <c r="B26" s="150" t="s">
        <v>48</v>
      </c>
      <c r="C26" s="101"/>
      <c r="D26" s="101">
        <v>790</v>
      </c>
      <c r="E26" s="149">
        <v>0</v>
      </c>
      <c r="F26" s="103">
        <v>0</v>
      </c>
      <c r="G26" s="101">
        <v>0</v>
      </c>
      <c r="H26" s="165">
        <f t="shared" si="4"/>
        <v>0</v>
      </c>
      <c r="I26" s="153">
        <f t="shared" si="3"/>
        <v>790</v>
      </c>
      <c r="J26" s="101">
        <v>0</v>
      </c>
      <c r="O26" s="41"/>
    </row>
    <row r="27" spans="1:15" ht="22.5" customHeight="1">
      <c r="A27" s="130"/>
      <c r="B27" s="150" t="s">
        <v>49</v>
      </c>
      <c r="C27" s="101"/>
      <c r="D27" s="101">
        <v>700</v>
      </c>
      <c r="E27" s="149">
        <v>0</v>
      </c>
      <c r="F27" s="103">
        <v>0</v>
      </c>
      <c r="G27" s="101">
        <v>0</v>
      </c>
      <c r="H27" s="165">
        <f t="shared" si="4"/>
        <v>0</v>
      </c>
      <c r="I27" s="153">
        <f t="shared" si="3"/>
        <v>700</v>
      </c>
      <c r="J27" s="101">
        <v>0</v>
      </c>
      <c r="O27" s="41"/>
    </row>
    <row r="28" spans="1:15" ht="27" customHeight="1">
      <c r="A28" s="130"/>
      <c r="B28" s="150" t="s">
        <v>50</v>
      </c>
      <c r="C28" s="101"/>
      <c r="D28" s="101">
        <v>1493</v>
      </c>
      <c r="E28" s="149">
        <v>0</v>
      </c>
      <c r="F28" s="103">
        <v>0</v>
      </c>
      <c r="G28" s="101">
        <v>0</v>
      </c>
      <c r="H28" s="164">
        <f t="shared" si="4"/>
        <v>0</v>
      </c>
      <c r="I28" s="153">
        <f t="shared" si="3"/>
        <v>1493</v>
      </c>
      <c r="J28" s="101">
        <v>0</v>
      </c>
      <c r="O28" s="41"/>
    </row>
    <row r="29" spans="1:15" ht="20.25" customHeight="1">
      <c r="A29" s="130"/>
      <c r="B29" s="148" t="s">
        <v>61</v>
      </c>
      <c r="C29" s="101" t="s">
        <v>9</v>
      </c>
      <c r="D29" s="101">
        <v>715</v>
      </c>
      <c r="E29" s="149">
        <v>0</v>
      </c>
      <c r="F29" s="103">
        <v>0</v>
      </c>
      <c r="G29" s="101">
        <v>0</v>
      </c>
      <c r="H29" s="164">
        <f t="shared" si="4"/>
        <v>0</v>
      </c>
      <c r="I29" s="153">
        <f t="shared" si="3"/>
        <v>715</v>
      </c>
      <c r="J29" s="101">
        <v>0</v>
      </c>
      <c r="O29" s="41"/>
    </row>
    <row r="30" spans="1:15" ht="20.25" customHeight="1">
      <c r="A30" s="130"/>
      <c r="B30" s="148" t="s">
        <v>69</v>
      </c>
      <c r="C30" s="101"/>
      <c r="D30" s="101">
        <v>4310</v>
      </c>
      <c r="E30" s="149">
        <v>0</v>
      </c>
      <c r="F30" s="103">
        <v>0</v>
      </c>
      <c r="G30" s="101">
        <v>0</v>
      </c>
      <c r="H30" s="164">
        <f t="shared" si="4"/>
        <v>0</v>
      </c>
      <c r="I30" s="153">
        <f t="shared" si="3"/>
        <v>4310</v>
      </c>
      <c r="J30" s="101">
        <v>0</v>
      </c>
      <c r="O30" s="41"/>
    </row>
    <row r="31" spans="1:15" ht="28.5" customHeight="1">
      <c r="A31" s="130"/>
      <c r="B31" s="150" t="s">
        <v>73</v>
      </c>
      <c r="C31" s="101"/>
      <c r="D31" s="101">
        <v>4418</v>
      </c>
      <c r="E31" s="149">
        <v>0</v>
      </c>
      <c r="F31" s="103">
        <v>0</v>
      </c>
      <c r="G31" s="101">
        <v>0</v>
      </c>
      <c r="H31" s="165">
        <f t="shared" si="4"/>
        <v>0</v>
      </c>
      <c r="I31" s="153">
        <f t="shared" si="3"/>
        <v>4418</v>
      </c>
      <c r="J31" s="101">
        <v>0</v>
      </c>
      <c r="O31" s="41"/>
    </row>
    <row r="32" spans="1:15" ht="19.5" customHeight="1">
      <c r="A32" s="130"/>
      <c r="B32" s="150" t="s">
        <v>80</v>
      </c>
      <c r="C32" s="101"/>
      <c r="D32" s="101">
        <v>0</v>
      </c>
      <c r="E32" s="149">
        <v>0</v>
      </c>
      <c r="F32" s="103">
        <v>1500</v>
      </c>
      <c r="G32" s="101">
        <v>0</v>
      </c>
      <c r="H32" s="165">
        <f t="shared" si="4"/>
        <v>1500</v>
      </c>
      <c r="I32" s="153">
        <f t="shared" si="3"/>
        <v>1500</v>
      </c>
      <c r="J32" s="101">
        <v>0</v>
      </c>
      <c r="O32" s="41"/>
    </row>
    <row r="33" spans="1:15" ht="20.25" customHeight="1">
      <c r="A33" s="130"/>
      <c r="B33" s="150" t="s">
        <v>83</v>
      </c>
      <c r="C33" s="101"/>
      <c r="D33" s="101">
        <v>0</v>
      </c>
      <c r="E33" s="149">
        <v>0</v>
      </c>
      <c r="F33" s="103">
        <v>12000</v>
      </c>
      <c r="G33" s="101">
        <v>0</v>
      </c>
      <c r="H33" s="165">
        <f t="shared" si="4"/>
        <v>12000</v>
      </c>
      <c r="I33" s="153">
        <f t="shared" si="3"/>
        <v>12000</v>
      </c>
      <c r="J33" s="101">
        <v>0</v>
      </c>
      <c r="O33" s="41"/>
    </row>
    <row r="34" spans="1:15" ht="18.75" customHeight="1">
      <c r="A34" s="130"/>
      <c r="B34" s="150" t="s">
        <v>79</v>
      </c>
      <c r="C34" s="101"/>
      <c r="D34" s="101"/>
      <c r="E34" s="149">
        <v>0</v>
      </c>
      <c r="F34" s="103">
        <v>11754.5</v>
      </c>
      <c r="G34" s="101">
        <v>0</v>
      </c>
      <c r="H34" s="165">
        <f t="shared" si="4"/>
        <v>11754.5</v>
      </c>
      <c r="I34" s="153">
        <f t="shared" si="3"/>
        <v>11754.5</v>
      </c>
      <c r="J34" s="101">
        <v>0</v>
      </c>
      <c r="O34" s="41"/>
    </row>
    <row r="35" spans="1:15" ht="18.75" customHeight="1">
      <c r="A35" s="130"/>
      <c r="B35" s="150" t="s">
        <v>81</v>
      </c>
      <c r="C35" s="101"/>
      <c r="D35" s="101">
        <v>0</v>
      </c>
      <c r="E35" s="149">
        <v>0</v>
      </c>
      <c r="F35" s="103">
        <v>0</v>
      </c>
      <c r="G35" s="101">
        <v>0</v>
      </c>
      <c r="H35" s="165">
        <f t="shared" si="4"/>
        <v>0</v>
      </c>
      <c r="I35" s="153">
        <f t="shared" si="3"/>
        <v>0</v>
      </c>
      <c r="J35" s="101">
        <v>0</v>
      </c>
      <c r="O35" s="41"/>
    </row>
    <row r="36" spans="1:15" ht="18.75" customHeight="1">
      <c r="A36" s="130"/>
      <c r="B36" s="150" t="s">
        <v>82</v>
      </c>
      <c r="C36" s="101"/>
      <c r="D36" s="101">
        <v>0</v>
      </c>
      <c r="E36" s="149">
        <v>0</v>
      </c>
      <c r="F36" s="103">
        <v>0</v>
      </c>
      <c r="G36" s="101">
        <v>0</v>
      </c>
      <c r="H36" s="165">
        <f t="shared" si="4"/>
        <v>0</v>
      </c>
      <c r="I36" s="153">
        <f t="shared" si="3"/>
        <v>0</v>
      </c>
      <c r="J36" s="101">
        <v>0</v>
      </c>
      <c r="O36" s="41"/>
    </row>
    <row r="37" spans="1:15" ht="24.75" customHeight="1">
      <c r="A37" s="130">
        <v>2610</v>
      </c>
      <c r="B37" s="156" t="s">
        <v>14</v>
      </c>
      <c r="C37" s="89">
        <v>219500</v>
      </c>
      <c r="D37" s="89">
        <f>D38+D39+D40+D41+D42+D43+D44+D45+D46</f>
        <v>73396</v>
      </c>
      <c r="E37" s="89">
        <v>0</v>
      </c>
      <c r="F37" s="89">
        <f>F39+F44</f>
        <v>80150</v>
      </c>
      <c r="G37" s="89">
        <v>0</v>
      </c>
      <c r="H37" s="89">
        <f>E37+F37+G37</f>
        <v>80150</v>
      </c>
      <c r="I37" s="89">
        <f t="shared" si="3"/>
        <v>153546</v>
      </c>
      <c r="J37" s="89">
        <f>C37-I37</f>
        <v>65954</v>
      </c>
      <c r="M37" s="124"/>
      <c r="O37" s="125"/>
    </row>
    <row r="38" spans="1:10" ht="24.75" customHeight="1">
      <c r="A38" s="130"/>
      <c r="B38" s="150" t="s">
        <v>36</v>
      </c>
      <c r="C38" s="89"/>
      <c r="D38" s="157">
        <v>2650</v>
      </c>
      <c r="E38" s="157">
        <v>0</v>
      </c>
      <c r="F38" s="157">
        <v>0</v>
      </c>
      <c r="G38" s="157">
        <v>0</v>
      </c>
      <c r="H38" s="165">
        <f aca="true" t="shared" si="5" ref="H38:H49">E38+F38+G38</f>
        <v>0</v>
      </c>
      <c r="I38" s="153">
        <f t="shared" si="3"/>
        <v>2650</v>
      </c>
      <c r="J38" s="157">
        <v>0</v>
      </c>
    </row>
    <row r="39" spans="1:10" ht="30" customHeight="1">
      <c r="A39" s="130"/>
      <c r="B39" s="158" t="s">
        <v>44</v>
      </c>
      <c r="C39" s="89"/>
      <c r="D39" s="157">
        <v>210</v>
      </c>
      <c r="E39" s="157">
        <v>0</v>
      </c>
      <c r="F39" s="157">
        <v>150</v>
      </c>
      <c r="G39" s="157">
        <v>0</v>
      </c>
      <c r="H39" s="165">
        <f t="shared" si="5"/>
        <v>150</v>
      </c>
      <c r="I39" s="153">
        <f t="shared" si="3"/>
        <v>360</v>
      </c>
      <c r="J39" s="157">
        <v>0</v>
      </c>
    </row>
    <row r="40" spans="1:10" ht="20.25" customHeight="1">
      <c r="A40" s="130"/>
      <c r="B40" s="158" t="s">
        <v>65</v>
      </c>
      <c r="C40" s="89"/>
      <c r="D40" s="157">
        <v>595</v>
      </c>
      <c r="E40" s="157">
        <v>0</v>
      </c>
      <c r="F40" s="157">
        <v>0</v>
      </c>
      <c r="G40" s="157">
        <v>0</v>
      </c>
      <c r="H40" s="165">
        <f t="shared" si="5"/>
        <v>0</v>
      </c>
      <c r="I40" s="153">
        <f t="shared" si="3"/>
        <v>595</v>
      </c>
      <c r="J40" s="157">
        <v>0</v>
      </c>
    </row>
    <row r="41" spans="1:10" ht="20.25" customHeight="1">
      <c r="A41" s="130"/>
      <c r="B41" s="158" t="s">
        <v>62</v>
      </c>
      <c r="C41" s="89"/>
      <c r="D41" s="157">
        <v>100</v>
      </c>
      <c r="E41" s="157">
        <v>0</v>
      </c>
      <c r="F41" s="157">
        <v>0</v>
      </c>
      <c r="G41" s="157">
        <v>0</v>
      </c>
      <c r="H41" s="165">
        <f t="shared" si="5"/>
        <v>0</v>
      </c>
      <c r="I41" s="153">
        <f t="shared" si="3"/>
        <v>100</v>
      </c>
      <c r="J41" s="157">
        <v>0</v>
      </c>
    </row>
    <row r="42" spans="1:10" ht="20.25" customHeight="1">
      <c r="A42" s="130"/>
      <c r="B42" s="158" t="s">
        <v>66</v>
      </c>
      <c r="C42" s="89"/>
      <c r="D42" s="157">
        <v>331</v>
      </c>
      <c r="E42" s="157">
        <v>0</v>
      </c>
      <c r="F42" s="157">
        <v>0</v>
      </c>
      <c r="G42" s="157">
        <v>0</v>
      </c>
      <c r="H42" s="165">
        <f t="shared" si="5"/>
        <v>0</v>
      </c>
      <c r="I42" s="153">
        <f t="shared" si="3"/>
        <v>331</v>
      </c>
      <c r="J42" s="157">
        <v>0</v>
      </c>
    </row>
    <row r="43" spans="1:10" ht="27.75" customHeight="1">
      <c r="A43" s="130"/>
      <c r="B43" s="158" t="s">
        <v>45</v>
      </c>
      <c r="C43" s="89"/>
      <c r="D43" s="157">
        <v>900</v>
      </c>
      <c r="E43" s="157">
        <v>0</v>
      </c>
      <c r="F43" s="157">
        <v>0</v>
      </c>
      <c r="G43" s="157">
        <v>0</v>
      </c>
      <c r="H43" s="165">
        <f t="shared" si="5"/>
        <v>0</v>
      </c>
      <c r="I43" s="153">
        <f t="shared" si="3"/>
        <v>900</v>
      </c>
      <c r="J43" s="157">
        <v>0</v>
      </c>
    </row>
    <row r="44" spans="1:15" ht="21" customHeight="1">
      <c r="A44" s="130"/>
      <c r="B44" s="158" t="s">
        <v>46</v>
      </c>
      <c r="C44" s="89"/>
      <c r="D44" s="157">
        <v>49500</v>
      </c>
      <c r="E44" s="157">
        <v>0</v>
      </c>
      <c r="F44" s="157">
        <v>80000</v>
      </c>
      <c r="G44" s="157">
        <v>0</v>
      </c>
      <c r="H44" s="165">
        <f t="shared" si="5"/>
        <v>80000</v>
      </c>
      <c r="I44" s="153">
        <f t="shared" si="3"/>
        <v>129500</v>
      </c>
      <c r="J44" s="157">
        <v>0</v>
      </c>
      <c r="O44" t="s">
        <v>9</v>
      </c>
    </row>
    <row r="45" spans="1:10" ht="21.75" customHeight="1">
      <c r="A45" s="130"/>
      <c r="B45" s="158" t="s">
        <v>71</v>
      </c>
      <c r="C45" s="89"/>
      <c r="D45" s="157">
        <v>15860</v>
      </c>
      <c r="E45" s="157">
        <v>0</v>
      </c>
      <c r="F45" s="157">
        <v>0</v>
      </c>
      <c r="G45" s="157">
        <v>0</v>
      </c>
      <c r="H45" s="164">
        <f t="shared" si="5"/>
        <v>0</v>
      </c>
      <c r="I45" s="153">
        <f t="shared" si="3"/>
        <v>15860</v>
      </c>
      <c r="J45" s="157">
        <v>0</v>
      </c>
    </row>
    <row r="46" spans="1:10" ht="22.5" customHeight="1">
      <c r="A46" s="130"/>
      <c r="B46" s="150" t="s">
        <v>67</v>
      </c>
      <c r="C46" s="89"/>
      <c r="D46" s="157">
        <v>3250</v>
      </c>
      <c r="E46" s="157">
        <v>0</v>
      </c>
      <c r="F46" s="157">
        <v>0</v>
      </c>
      <c r="G46" s="157">
        <v>0</v>
      </c>
      <c r="H46" s="164">
        <f t="shared" si="5"/>
        <v>0</v>
      </c>
      <c r="I46" s="153">
        <f t="shared" si="3"/>
        <v>3250</v>
      </c>
      <c r="J46" s="157">
        <v>0</v>
      </c>
    </row>
    <row r="47" spans="1:10" ht="23.25" customHeight="1">
      <c r="A47" s="130">
        <v>2610</v>
      </c>
      <c r="B47" s="156" t="s">
        <v>16</v>
      </c>
      <c r="C47" s="86">
        <v>0</v>
      </c>
      <c r="D47" s="86">
        <v>0</v>
      </c>
      <c r="E47" s="89">
        <v>0</v>
      </c>
      <c r="F47" s="159">
        <v>0</v>
      </c>
      <c r="G47" s="90">
        <v>0</v>
      </c>
      <c r="H47" s="136">
        <f t="shared" si="5"/>
        <v>0</v>
      </c>
      <c r="I47" s="153">
        <f t="shared" si="3"/>
        <v>0</v>
      </c>
      <c r="J47" s="90">
        <v>0</v>
      </c>
    </row>
    <row r="48" spans="1:10" ht="24.75" customHeight="1">
      <c r="A48" s="130">
        <v>2610</v>
      </c>
      <c r="B48" s="156" t="s">
        <v>17</v>
      </c>
      <c r="C48" s="86">
        <v>0</v>
      </c>
      <c r="D48" s="86">
        <v>0</v>
      </c>
      <c r="E48" s="89">
        <v>0</v>
      </c>
      <c r="F48" s="159">
        <v>0</v>
      </c>
      <c r="G48" s="90">
        <v>0</v>
      </c>
      <c r="H48" s="136">
        <f t="shared" si="5"/>
        <v>0</v>
      </c>
      <c r="I48" s="153">
        <f t="shared" si="3"/>
        <v>0</v>
      </c>
      <c r="J48" s="90">
        <f>C48-I48</f>
        <v>0</v>
      </c>
    </row>
    <row r="49" spans="1:10" ht="27" customHeight="1">
      <c r="A49" s="131">
        <v>3210</v>
      </c>
      <c r="B49" s="64" t="s">
        <v>11</v>
      </c>
      <c r="C49" s="138">
        <v>200000</v>
      </c>
      <c r="D49" s="138">
        <v>8000</v>
      </c>
      <c r="E49" s="83">
        <v>0</v>
      </c>
      <c r="F49" s="160">
        <v>0</v>
      </c>
      <c r="G49" s="65">
        <f>G50</f>
        <v>0</v>
      </c>
      <c r="H49" s="136">
        <f t="shared" si="5"/>
        <v>0</v>
      </c>
      <c r="I49" s="160">
        <f t="shared" si="3"/>
        <v>8000</v>
      </c>
      <c r="J49" s="65">
        <f>C49-I49</f>
        <v>192000</v>
      </c>
    </row>
    <row r="50" spans="1:10" ht="21" customHeight="1">
      <c r="A50" s="130"/>
      <c r="B50" s="161" t="s">
        <v>84</v>
      </c>
      <c r="C50" s="162">
        <v>0</v>
      </c>
      <c r="D50" s="162">
        <v>8000</v>
      </c>
      <c r="E50" s="157">
        <v>0</v>
      </c>
      <c r="F50" s="92">
        <v>0</v>
      </c>
      <c r="G50" s="91">
        <v>0</v>
      </c>
      <c r="H50" s="136">
        <f>E50+F50+G50</f>
        <v>0</v>
      </c>
      <c r="I50" s="153">
        <f t="shared" si="3"/>
        <v>8000</v>
      </c>
      <c r="J50" s="91">
        <v>0</v>
      </c>
    </row>
    <row r="51" spans="1:10" ht="15.75">
      <c r="A51" s="132"/>
      <c r="B51" s="43"/>
      <c r="C51" s="9"/>
      <c r="D51" s="9"/>
      <c r="E51" s="9"/>
      <c r="F51" s="9"/>
      <c r="G51" s="9"/>
      <c r="H51" s="9"/>
      <c r="I51" s="9"/>
      <c r="J51" s="9"/>
    </row>
    <row r="52" spans="1:10" ht="15.75">
      <c r="A52" s="133"/>
      <c r="I52" s="41"/>
      <c r="J52" s="16"/>
    </row>
    <row r="53" spans="1:10" ht="15.75">
      <c r="A53" s="15" t="s">
        <v>23</v>
      </c>
      <c r="I53" s="16" t="s">
        <v>24</v>
      </c>
      <c r="J53" s="16"/>
    </row>
    <row r="54" spans="2:10" ht="15.75">
      <c r="B54" s="15"/>
      <c r="C54" s="15"/>
      <c r="D54" s="15"/>
      <c r="E54" s="15"/>
      <c r="F54" s="16"/>
      <c r="G54" s="16"/>
      <c r="H54" s="16"/>
      <c r="J54" s="9"/>
    </row>
    <row r="55" spans="1:10" ht="15.75">
      <c r="A55" s="15"/>
      <c r="B55" s="15"/>
      <c r="C55" s="15"/>
      <c r="D55" s="15"/>
      <c r="E55" s="15"/>
      <c r="F55" s="16"/>
      <c r="G55" s="16"/>
      <c r="H55" s="16"/>
      <c r="I55" s="16"/>
      <c r="J55" s="2"/>
    </row>
    <row r="56" spans="1:10" ht="15.75">
      <c r="A56" s="15" t="s">
        <v>4</v>
      </c>
      <c r="B56" s="15"/>
      <c r="C56" s="15"/>
      <c r="D56" s="15"/>
      <c r="E56" s="15"/>
      <c r="F56" s="16"/>
      <c r="G56" s="16"/>
      <c r="H56" s="16"/>
      <c r="I56" s="16" t="s">
        <v>5</v>
      </c>
      <c r="J56" s="2"/>
    </row>
    <row r="57" spans="1:10" ht="15">
      <c r="A57" s="1"/>
      <c r="B57" s="1"/>
      <c r="C57" s="1"/>
      <c r="D57" s="1"/>
      <c r="E57" s="1"/>
      <c r="F57" s="2"/>
      <c r="G57" s="2"/>
      <c r="H57" s="2"/>
      <c r="I57" s="2"/>
      <c r="J57" s="2"/>
    </row>
  </sheetData>
  <sheetProtection/>
  <mergeCells count="4">
    <mergeCell ref="B2:J2"/>
    <mergeCell ref="B3:J3"/>
    <mergeCell ref="C13:C14"/>
    <mergeCell ref="J13:J14"/>
  </mergeCells>
  <printOptions/>
  <pageMargins left="0.07874015748031496" right="0.07874015748031496" top="0.5511811023622047" bottom="0.5511811023622047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6.57421875" style="0" customWidth="1"/>
    <col min="2" max="2" width="46.421875" style="0" customWidth="1"/>
    <col min="3" max="3" width="16.421875" style="0" customWidth="1"/>
    <col min="4" max="5" width="14.28125" style="0" customWidth="1"/>
    <col min="6" max="6" width="14.57421875" style="0" customWidth="1"/>
    <col min="7" max="7" width="14.00390625" style="0" customWidth="1"/>
    <col min="8" max="8" width="15.00390625" style="0" hidden="1" customWidth="1"/>
    <col min="9" max="9" width="12.00390625" style="0" customWidth="1"/>
  </cols>
  <sheetData>
    <row r="1" ht="15">
      <c r="I1" s="40" t="s">
        <v>22</v>
      </c>
    </row>
    <row r="2" spans="2:9" ht="15.75">
      <c r="B2" s="173" t="s">
        <v>32</v>
      </c>
      <c r="C2" s="173"/>
      <c r="D2" s="173"/>
      <c r="E2" s="173"/>
      <c r="F2" s="173"/>
      <c r="G2" s="173"/>
      <c r="H2" s="173"/>
      <c r="I2" s="173"/>
    </row>
    <row r="3" spans="2:9" ht="15.75">
      <c r="B3" s="172" t="s">
        <v>21</v>
      </c>
      <c r="C3" s="172"/>
      <c r="D3" s="172"/>
      <c r="E3" s="172"/>
      <c r="F3" s="172"/>
      <c r="G3" s="172"/>
      <c r="H3" s="172"/>
      <c r="I3" s="172"/>
    </row>
    <row r="4" spans="1:9" ht="15.75">
      <c r="A4" s="3"/>
      <c r="B4" s="3"/>
      <c r="C4" s="3"/>
      <c r="D4" s="3"/>
      <c r="E4" s="3"/>
      <c r="F4" s="3"/>
      <c r="G4" s="3"/>
      <c r="H4" s="3"/>
      <c r="I4" s="3" t="s">
        <v>89</v>
      </c>
    </row>
    <row r="5" spans="1:9" ht="65.25" customHeight="1">
      <c r="A5" s="93" t="s">
        <v>0</v>
      </c>
      <c r="B5" s="17" t="s">
        <v>1</v>
      </c>
      <c r="C5" s="184" t="s">
        <v>88</v>
      </c>
      <c r="D5" s="185"/>
      <c r="E5" s="185"/>
      <c r="F5" s="185"/>
      <c r="G5" s="185"/>
      <c r="H5" s="185"/>
      <c r="I5" s="186"/>
    </row>
    <row r="6" spans="1:9" ht="30.75" customHeight="1">
      <c r="A6" s="93">
        <v>3210</v>
      </c>
      <c r="B6" s="82" t="s">
        <v>11</v>
      </c>
      <c r="C6" s="187">
        <f>C7</f>
        <v>8000</v>
      </c>
      <c r="D6" s="188"/>
      <c r="E6" s="188"/>
      <c r="F6" s="188"/>
      <c r="G6" s="188"/>
      <c r="H6" s="188"/>
      <c r="I6" s="189"/>
    </row>
    <row r="7" spans="1:9" ht="23.25" customHeight="1">
      <c r="A7" s="96"/>
      <c r="B7" s="193" t="s">
        <v>84</v>
      </c>
      <c r="C7" s="190">
        <v>8000</v>
      </c>
      <c r="D7" s="191"/>
      <c r="E7" s="191"/>
      <c r="F7" s="191"/>
      <c r="G7" s="191"/>
      <c r="H7" s="191"/>
      <c r="I7" s="192"/>
    </row>
    <row r="8" spans="3:9" ht="15.75">
      <c r="C8" s="122"/>
      <c r="D8" s="122"/>
      <c r="E8" s="122"/>
      <c r="F8" s="122"/>
      <c r="G8" s="182"/>
      <c r="H8" s="182"/>
      <c r="I8" s="183"/>
    </row>
    <row r="9" spans="1:9" ht="15.75">
      <c r="A9" s="15" t="s">
        <v>23</v>
      </c>
      <c r="G9" s="16" t="s">
        <v>24</v>
      </c>
      <c r="H9" s="16"/>
      <c r="I9" s="16"/>
    </row>
    <row r="10" spans="2:9" ht="15.75">
      <c r="B10" s="15"/>
      <c r="C10" s="15"/>
      <c r="D10" s="15"/>
      <c r="E10" s="16"/>
      <c r="F10" s="16"/>
      <c r="I10" s="9"/>
    </row>
    <row r="11" spans="1:9" ht="15.75">
      <c r="A11" s="15"/>
      <c r="B11" s="15"/>
      <c r="C11" s="15"/>
      <c r="D11" s="15"/>
      <c r="E11" s="16"/>
      <c r="F11" s="16"/>
      <c r="G11" s="16"/>
      <c r="H11" s="16"/>
      <c r="I11" s="2"/>
    </row>
    <row r="12" spans="1:9" ht="15.75">
      <c r="A12" s="15" t="s">
        <v>4</v>
      </c>
      <c r="B12" s="15"/>
      <c r="C12" s="15"/>
      <c r="D12" s="15"/>
      <c r="E12" s="16"/>
      <c r="F12" s="16"/>
      <c r="G12" s="16" t="s">
        <v>5</v>
      </c>
      <c r="H12" s="16"/>
      <c r="I12" s="2"/>
    </row>
    <row r="13" spans="1:9" ht="15">
      <c r="A13" s="1"/>
      <c r="B13" s="1"/>
      <c r="C13" s="1"/>
      <c r="D13" s="1"/>
      <c r="E13" s="2"/>
      <c r="F13" s="2"/>
      <c r="G13" s="2"/>
      <c r="H13" s="2"/>
      <c r="I13" s="2"/>
    </row>
  </sheetData>
  <sheetProtection/>
  <mergeCells count="5">
    <mergeCell ref="C5:I5"/>
    <mergeCell ref="C6:I6"/>
    <mergeCell ref="C7:I7"/>
    <mergeCell ref="B2:I2"/>
    <mergeCell ref="B3:I3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2021-11-03T07:20:56Z</cp:lastPrinted>
  <dcterms:created xsi:type="dcterms:W3CDTF">2006-09-28T05:33:49Z</dcterms:created>
  <dcterms:modified xsi:type="dcterms:W3CDTF">2021-11-03T07:21:01Z</dcterms:modified>
  <cp:category/>
  <cp:version/>
  <cp:contentType/>
  <cp:contentStatus/>
</cp:coreProperties>
</file>