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9015" activeTab="0"/>
  </bookViews>
  <sheets>
    <sheet name="Лист1" sheetId="1" r:id="rId1"/>
  </sheets>
  <definedNames>
    <definedName name="_xlnm.Print_Titles" localSheetId="0">'Лист1'!$7:$9</definedName>
  </definedNames>
  <calcPr fullCalcOnLoad="1"/>
</workbook>
</file>

<file path=xl/sharedStrings.xml><?xml version="1.0" encoding="utf-8"?>
<sst xmlns="http://schemas.openxmlformats.org/spreadsheetml/2006/main" count="89" uniqueCount="84">
  <si>
    <t>Додаток 1</t>
  </si>
  <si>
    <t>(тис.грн.)</t>
  </si>
  <si>
    <t>Код</t>
  </si>
  <si>
    <t>Загальний фонд</t>
  </si>
  <si>
    <t>Спеціальний фонд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</si>
  <si>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</si>
  <si>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</si>
  <si>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</si>
  <si>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</si>
  <si>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</si>
  <si>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</si>
  <si>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</si>
  <si>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Туристичний збір </t>
  </si>
  <si>
    <t>Єдиний податок  </t>
  </si>
  <si>
    <t>Інші податки та збори </t>
  </si>
  <si>
    <t>Екологічний податок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</si>
  <si>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</si>
  <si>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</si>
  <si>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</si>
  <si>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</si>
  <si>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</si>
  <si>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Державне мито  </t>
  </si>
  <si>
    <t>Інші неподаткові надходження 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</si>
  <si>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</si>
  <si>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</si>
  <si>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</si>
  <si>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</si>
  <si>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Інші джерела власних надходжень бюджетних установ  </t>
  </si>
  <si>
    <t>Доходи від операцій з капіталом  </t>
  </si>
  <si>
    <t>Кошти від продажу землі  </t>
  </si>
  <si>
    <t>Офіційні трансферти  </t>
  </si>
  <si>
    <t>Освітня субвенція з державного бюджету місцевим бюджетам</t>
  </si>
  <si>
    <t>ВСЬОГО ДОХОДІВ</t>
  </si>
  <si>
    <t>Разом</t>
  </si>
  <si>
    <t>Доходи</t>
  </si>
  <si>
    <t>Найменування доходів згідно із бюджетною класифікацією</t>
  </si>
  <si>
    <t>ЗВІТ</t>
  </si>
  <si>
    <t>Кошти, передані із загального фонду до бюджету розвитку (спеціального фонду)</t>
  </si>
  <si>
    <t xml:space="preserve">РАЗОМ 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</si>
  <si>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</si>
  <si>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Кошти від відчуження майна,що перебуває у комунальній власності</t>
  </si>
  <si>
    <t>Податок на нерухоме майно відмінне від земельної ділянки</t>
  </si>
  <si>
    <t>Транспортний податок</t>
  </si>
  <si>
    <t>Акцизний податок з вироблених в Україні підакцизних товарів (пальне)</t>
  </si>
  <si>
    <t>Акцизний податок з ввезених на митну територію України підакцизних товарів (пальне) </t>
  </si>
  <si>
    <t>Плата за землю</t>
  </si>
  <si>
    <t>Затверджено по бюджету  з урахуванням змін</t>
  </si>
  <si>
    <t xml:space="preserve">Виконано </t>
  </si>
  <si>
    <t>Субвенції з місцевих бюджетів іншим місцевим бюджетам</t>
  </si>
  <si>
    <t>Рентна плата за спеціальне використання лісових ресурсів</t>
  </si>
  <si>
    <t>Орендна плата за водні об'єкти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</si>
  <si>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</si>
  <si>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Надходження від орендної плати за користування майном</t>
  </si>
  <si>
    <t>Субвенції з державного бюджету місцевим бюджетам</t>
  </si>
  <si>
    <t>Рентна плата та плата за використання інших природних ресурсів</t>
  </si>
  <si>
    <t>Дотації з місцевих бюджетів іншим місцевим бюджетам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</si>
  <si>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</si>
  <si>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Рентна плата за спеціальне використання води</t>
  </si>
  <si>
    <t>Надходження бюджетних установ від реалізації в установленому порядку майна(крім нерухомого майна)</t>
  </si>
  <si>
    <t>Фінансування за рахунок коштів єдиного казначейського рахунку</t>
  </si>
  <si>
    <t>Субвенція з місцевого бюджету на здійснення переданих видатків у сфері освіти за рахунок коштів освітньої субвенції</t>
  </si>
  <si>
    <t>РАЗОМ ДОХОДІВ (без урахування  трансфертів)</t>
  </si>
  <si>
    <t>Податок на прибуток підприємств  </t>
  </si>
  <si>
    <t>Плата за оренду майна бюджетних установ</t>
  </si>
  <si>
    <t>Рентна плата за користування надрами місцевого значення</t>
  </si>
  <si>
    <t xml:space="preserve">Частина чистого прибутку 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</si>
  <si>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</si>
  <si>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Інші субвенції з місцевого бюджету</t>
  </si>
  <si>
    <t>Надходження коштів від відшкодування втрат сільськогосподарського і лісогосподарського виробництва</t>
  </si>
  <si>
    <t>Рентна плата за користування надрами загальнодержавного значення</t>
  </si>
  <si>
    <t>Надходження бюджетних установ від  додаткової (господарської ) діяльності</t>
  </si>
  <si>
    <t>Отриманий залишок коштів із районного бюджету (МНВК)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</si>
  <si>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</si>
  <si>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</si>
  <si>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</si>
  <si>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Субвенція з державного бюджету місцевим бюджетам на розвиток мережі центрів надання адміністративних послуг</t>
  </si>
  <si>
    <t>про виконання  бюджету Чортківської міської територіальної громади за   2021 рік</t>
  </si>
  <si>
    <t xml:space="preserve">Дотація з місцевого бюджету на проведення розрахунків протягом опалювального періоду за комунальні послуги та енергоносії, які споживаються установами, організаціями, підприємствами, що утримуються за рахунок відповідних місцевих бюджетів </t>
  </si>
  <si>
    <t>Субвенція з місцевого бюджету на закупівлю опорними закладами охорони здоров`я послуг щодо проектування та встановлення кисневих станцій за рахунок відповідної субвенції з державного бюджету</t>
  </si>
  <si>
    <t>Направлено залишок коштів станом на 01.01.2021 року</t>
  </si>
  <si>
    <t>до  рішення виконавчого комітету</t>
  </si>
  <si>
    <t xml:space="preserve">від 16 лютого 2022 року № </t>
  </si>
  <si>
    <t>Керуюча справами виконавчого комітету</t>
  </si>
  <si>
    <t>Наталія ЗАЯЦЬ</t>
  </si>
</sst>
</file>

<file path=xl/styles.xml><?xml version="1.0" encoding="utf-8"?>
<styleSheet xmlns="http://schemas.openxmlformats.org/spreadsheetml/2006/main">
  <numFmts count="4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00"/>
    <numFmt numFmtId="189" formatCode="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#,##0.0"/>
    <numFmt numFmtId="195" formatCode="#,##0.000"/>
    <numFmt numFmtId="196" formatCode="_-* #,##0.0_₴_-;\-* #,##0.0_₴_-;_-* &quot;-&quot;??_₴_-;_-@_-"/>
    <numFmt numFmtId="197" formatCode="_-* #,##0_₴_-;\-* #,##0_₴_-;_-* &quot;-&quot;??_₴_-;_-@_-"/>
    <numFmt numFmtId="198" formatCode="_-* #,##0.0\ _₽_-;\-* #,##0.0\ _₽_-;_-* &quot;-&quot;?\ _₽_-;_-@_-"/>
  </numFmts>
  <fonts count="48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i/>
      <sz val="12"/>
      <color indexed="63"/>
      <name val="Times New Roman"/>
      <family val="1"/>
    </font>
    <font>
      <sz val="12"/>
      <color indexed="6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>
        <color indexed="8"/>
      </right>
      <top style="thin"/>
      <bottom style="thin"/>
    </border>
    <border>
      <left style="medium">
        <color indexed="8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194" fontId="3" fillId="0" borderId="10" xfId="0" applyNumberFormat="1" applyFont="1" applyFill="1" applyBorder="1" applyAlignment="1">
      <alignment vertical="center"/>
    </xf>
    <xf numFmtId="194" fontId="4" fillId="0" borderId="10" xfId="0" applyNumberFormat="1" applyFont="1" applyFill="1" applyBorder="1" applyAlignment="1">
      <alignment vertical="center"/>
    </xf>
    <xf numFmtId="194" fontId="6" fillId="0" borderId="10" xfId="0" applyNumberFormat="1" applyFont="1" applyFill="1" applyBorder="1" applyAlignment="1">
      <alignment vertical="center"/>
    </xf>
    <xf numFmtId="194" fontId="5" fillId="0" borderId="10" xfId="0" applyNumberFormat="1" applyFont="1" applyFill="1" applyBorder="1" applyAlignment="1">
      <alignment vertical="center"/>
    </xf>
    <xf numFmtId="194" fontId="0" fillId="0" borderId="0" xfId="0" applyNumberFormat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196" fontId="3" fillId="0" borderId="0" xfId="60" applyNumberFormat="1" applyFont="1" applyAlignment="1">
      <alignment/>
    </xf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 vertical="center"/>
    </xf>
    <xf numFmtId="194" fontId="3" fillId="0" borderId="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194" fontId="6" fillId="0" borderId="12" xfId="0" applyNumberFormat="1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 wrapText="1"/>
    </xf>
    <xf numFmtId="0" fontId="12" fillId="33" borderId="14" xfId="0" applyFont="1" applyFill="1" applyBorder="1" applyAlignment="1">
      <alignment horizontal="right" vertical="top" wrapText="1"/>
    </xf>
    <xf numFmtId="0" fontId="12" fillId="33" borderId="15" xfId="0" applyFont="1" applyFill="1" applyBorder="1" applyAlignment="1">
      <alignment horizontal="left" vertical="top" wrapText="1"/>
    </xf>
    <xf numFmtId="0" fontId="12" fillId="0" borderId="0" xfId="0" applyFont="1" applyAlignment="1">
      <alignment wrapText="1"/>
    </xf>
    <xf numFmtId="0" fontId="13" fillId="0" borderId="0" xfId="0" applyFont="1" applyAlignment="1">
      <alignment wrapText="1"/>
    </xf>
    <xf numFmtId="194" fontId="6" fillId="0" borderId="13" xfId="0" applyNumberFormat="1" applyFont="1" applyFill="1" applyBorder="1" applyAlignment="1">
      <alignment vertical="center"/>
    </xf>
    <xf numFmtId="0" fontId="12" fillId="0" borderId="10" xfId="0" applyFont="1" applyBorder="1" applyAlignment="1">
      <alignment wrapText="1"/>
    </xf>
    <xf numFmtId="0" fontId="6" fillId="0" borderId="11" xfId="0" applyFont="1" applyFill="1" applyBorder="1" applyAlignment="1">
      <alignment vertical="center"/>
    </xf>
    <xf numFmtId="0" fontId="4" fillId="0" borderId="10" xfId="0" applyFont="1" applyBorder="1" applyAlignment="1">
      <alignment wrapText="1"/>
    </xf>
    <xf numFmtId="0" fontId="3" fillId="0" borderId="0" xfId="0" applyFont="1" applyAlignment="1">
      <alignment horizontal="left"/>
    </xf>
    <xf numFmtId="194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Alignment="1">
      <alignment horizontal="right"/>
    </xf>
    <xf numFmtId="0" fontId="3" fillId="0" borderId="16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1"/>
  <sheetViews>
    <sheetView showZeros="0" tabSelected="1" zoomScale="85" zoomScaleNormal="85" zoomScalePageLayoutView="0" workbookViewId="0" topLeftCell="A1">
      <pane xSplit="2" ySplit="9" topLeftCell="C49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K8" sqref="K8"/>
    </sheetView>
  </sheetViews>
  <sheetFormatPr defaultColWidth="9.00390625" defaultRowHeight="12.75"/>
  <cols>
    <col min="1" max="1" width="13.625" style="0" customWidth="1"/>
    <col min="2" max="2" width="78.125" style="0" customWidth="1"/>
    <col min="3" max="3" width="13.75390625" style="0" customWidth="1"/>
    <col min="4" max="4" width="12.625" style="0" customWidth="1"/>
    <col min="5" max="5" width="14.25390625" style="0" customWidth="1"/>
    <col min="6" max="6" width="13.00390625" style="0" customWidth="1"/>
    <col min="7" max="7" width="14.625" style="0" customWidth="1"/>
    <col min="8" max="8" width="13.625" style="0" customWidth="1"/>
    <col min="9" max="10" width="9.25390625" style="0" bestFit="1" customWidth="1"/>
  </cols>
  <sheetData>
    <row r="1" spans="1:8" ht="15.75" customHeight="1">
      <c r="A1" s="1"/>
      <c r="B1" s="1"/>
      <c r="C1" s="1"/>
      <c r="D1" s="1"/>
      <c r="E1" s="1"/>
      <c r="F1" s="51" t="s">
        <v>0</v>
      </c>
      <c r="G1" s="51"/>
      <c r="H1" s="51"/>
    </row>
    <row r="2" spans="1:8" ht="15.75">
      <c r="A2" s="1"/>
      <c r="B2" s="1"/>
      <c r="C2" s="1"/>
      <c r="D2" s="1"/>
      <c r="E2" s="1"/>
      <c r="F2" s="51" t="s">
        <v>80</v>
      </c>
      <c r="G2" s="51"/>
      <c r="H2" s="51"/>
    </row>
    <row r="3" spans="1:8" ht="15.75">
      <c r="A3" s="1"/>
      <c r="B3" s="1"/>
      <c r="C3" s="1"/>
      <c r="D3" s="1"/>
      <c r="E3" s="1"/>
      <c r="F3" s="52" t="s">
        <v>81</v>
      </c>
      <c r="G3" s="52"/>
      <c r="H3" s="52"/>
    </row>
    <row r="4" spans="1:8" ht="18.75">
      <c r="A4" s="56" t="s">
        <v>36</v>
      </c>
      <c r="B4" s="56"/>
      <c r="C4" s="56"/>
      <c r="D4" s="56"/>
      <c r="E4" s="56"/>
      <c r="F4" s="56"/>
      <c r="G4" s="56"/>
      <c r="H4" s="56"/>
    </row>
    <row r="5" spans="1:8" ht="18.75">
      <c r="A5" s="56" t="s">
        <v>76</v>
      </c>
      <c r="B5" s="57"/>
      <c r="C5" s="57"/>
      <c r="D5" s="57"/>
      <c r="E5" s="57"/>
      <c r="F5" s="57"/>
      <c r="G5" s="57"/>
      <c r="H5" s="57"/>
    </row>
    <row r="6" spans="1:8" ht="15">
      <c r="A6" s="1"/>
      <c r="B6" s="1"/>
      <c r="C6" s="1"/>
      <c r="D6" s="1"/>
      <c r="E6" s="1"/>
      <c r="F6" s="1"/>
      <c r="G6" s="1"/>
      <c r="H6" s="53" t="s">
        <v>1</v>
      </c>
    </row>
    <row r="7" spans="1:8" ht="12.75" customHeight="1">
      <c r="A7" s="58" t="s">
        <v>2</v>
      </c>
      <c r="B7" s="13" t="s">
        <v>34</v>
      </c>
      <c r="C7" s="59" t="s">
        <v>3</v>
      </c>
      <c r="D7" s="60"/>
      <c r="E7" s="58" t="s">
        <v>4</v>
      </c>
      <c r="F7" s="58"/>
      <c r="G7" s="58" t="s">
        <v>33</v>
      </c>
      <c r="H7" s="58"/>
    </row>
    <row r="8" spans="1:8" ht="59.25" customHeight="1">
      <c r="A8" s="58"/>
      <c r="B8" s="14" t="s">
        <v>35</v>
      </c>
      <c r="C8" s="14" t="s">
        <v>46</v>
      </c>
      <c r="D8" s="14" t="s">
        <v>47</v>
      </c>
      <c r="E8" s="14" t="s">
        <v>46</v>
      </c>
      <c r="F8" s="14" t="s">
        <v>47</v>
      </c>
      <c r="G8" s="14" t="s">
        <v>46</v>
      </c>
      <c r="H8" s="14" t="s">
        <v>47</v>
      </c>
    </row>
    <row r="9" spans="1:8" ht="15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  <c r="H9" s="2">
        <v>8</v>
      </c>
    </row>
    <row r="10" spans="1:11" ht="15.75">
      <c r="A10" s="26">
        <v>10000000</v>
      </c>
      <c r="B10" s="20" t="s">
        <v>5</v>
      </c>
      <c r="C10" s="7">
        <f>C11+C19+C23+C30+C14</f>
        <v>184451.49999999997</v>
      </c>
      <c r="D10" s="7">
        <f>D11+D19+D23+D30+D14</f>
        <v>183443.2</v>
      </c>
      <c r="E10" s="7">
        <f>E11+E19+E23+E30+E14</f>
        <v>180</v>
      </c>
      <c r="F10" s="7">
        <f>F11+F19+F23+F30+F14</f>
        <v>166.9</v>
      </c>
      <c r="G10" s="7">
        <f>C10+E10</f>
        <v>184631.49999999997</v>
      </c>
      <c r="H10" s="7">
        <f>D10+F10</f>
        <v>183610.1</v>
      </c>
      <c r="I10" s="8"/>
      <c r="J10" s="8"/>
      <c r="K10" s="8"/>
    </row>
    <row r="11" spans="1:11" ht="31.5">
      <c r="A11" s="27">
        <v>11000000</v>
      </c>
      <c r="B11" s="21" t="s">
        <v>6</v>
      </c>
      <c r="C11" s="4">
        <f>SUM(C12:C13)</f>
        <v>130719.3</v>
      </c>
      <c r="D11" s="4">
        <f>SUM(D12:D13)</f>
        <v>129305.7</v>
      </c>
      <c r="E11" s="4"/>
      <c r="F11" s="4"/>
      <c r="G11" s="4">
        <f aca="true" t="shared" si="0" ref="G11:G73">C11+E11</f>
        <v>130719.3</v>
      </c>
      <c r="H11" s="4">
        <f aca="true" t="shared" si="1" ref="H11:H77">D11+F11</f>
        <v>129305.7</v>
      </c>
      <c r="I11" s="8"/>
      <c r="J11" s="8"/>
      <c r="K11" s="8"/>
    </row>
    <row r="12" spans="1:11" ht="15.75">
      <c r="A12" s="25">
        <v>11010000</v>
      </c>
      <c r="B12" s="22" t="s">
        <v>7</v>
      </c>
      <c r="C12" s="5">
        <v>130709.5</v>
      </c>
      <c r="D12" s="5">
        <v>129295.9</v>
      </c>
      <c r="E12" s="5"/>
      <c r="F12" s="5"/>
      <c r="G12" s="4">
        <f t="shared" si="0"/>
        <v>130709.5</v>
      </c>
      <c r="H12" s="4">
        <f t="shared" si="1"/>
        <v>129295.9</v>
      </c>
      <c r="I12" s="8"/>
      <c r="J12" s="8"/>
      <c r="K12" s="8"/>
    </row>
    <row r="13" spans="1:11" ht="15.75">
      <c r="A13" s="25">
        <v>11020000</v>
      </c>
      <c r="B13" s="22" t="s">
        <v>62</v>
      </c>
      <c r="C13" s="5">
        <v>9.8</v>
      </c>
      <c r="D13" s="5">
        <v>9.8</v>
      </c>
      <c r="E13" s="5"/>
      <c r="F13" s="5"/>
      <c r="G13" s="4">
        <f t="shared" si="0"/>
        <v>9.8</v>
      </c>
      <c r="H13" s="4">
        <f t="shared" si="1"/>
        <v>9.8</v>
      </c>
      <c r="I13" s="8"/>
      <c r="J13" s="8"/>
      <c r="K13" s="8"/>
    </row>
    <row r="14" spans="1:11" ht="19.5" customHeight="1">
      <c r="A14" s="27">
        <v>13000000</v>
      </c>
      <c r="B14" s="21" t="s">
        <v>54</v>
      </c>
      <c r="C14" s="4">
        <f>C15+C17+C16+C18</f>
        <v>380.29999999999995</v>
      </c>
      <c r="D14" s="4">
        <f>D15+D17+D16+D18</f>
        <v>452.2</v>
      </c>
      <c r="E14" s="4">
        <f>E15+E17+E16</f>
        <v>0</v>
      </c>
      <c r="F14" s="4">
        <f>F15+F17+F16</f>
        <v>0</v>
      </c>
      <c r="G14" s="4">
        <f t="shared" si="0"/>
        <v>380.29999999999995</v>
      </c>
      <c r="H14" s="4">
        <f t="shared" si="1"/>
        <v>452.2</v>
      </c>
      <c r="I14" s="8"/>
      <c r="J14" s="8"/>
      <c r="K14" s="8"/>
    </row>
    <row r="15" spans="1:11" ht="15.75">
      <c r="A15" s="28">
        <v>13010000</v>
      </c>
      <c r="B15" s="23" t="s">
        <v>49</v>
      </c>
      <c r="C15" s="6">
        <v>336</v>
      </c>
      <c r="D15" s="6">
        <v>407.5</v>
      </c>
      <c r="E15" s="6"/>
      <c r="F15" s="6"/>
      <c r="G15" s="4">
        <f t="shared" si="0"/>
        <v>336</v>
      </c>
      <c r="H15" s="4">
        <f t="shared" si="1"/>
        <v>407.5</v>
      </c>
      <c r="I15" s="8"/>
      <c r="J15" s="8"/>
      <c r="K15" s="8"/>
    </row>
    <row r="16" spans="1:11" ht="15.75">
      <c r="A16" s="28">
        <v>13020000</v>
      </c>
      <c r="B16" s="23" t="s">
        <v>57</v>
      </c>
      <c r="C16" s="6">
        <v>0.9</v>
      </c>
      <c r="D16" s="6">
        <v>0.9</v>
      </c>
      <c r="E16" s="6"/>
      <c r="F16" s="6"/>
      <c r="G16" s="4">
        <f t="shared" si="0"/>
        <v>0.9</v>
      </c>
      <c r="H16" s="4">
        <f t="shared" si="1"/>
        <v>0.9</v>
      </c>
      <c r="I16" s="8"/>
      <c r="J16" s="8"/>
      <c r="K16" s="8"/>
    </row>
    <row r="17" spans="1:11" ht="14.25" customHeight="1">
      <c r="A17" s="37">
        <v>13030000</v>
      </c>
      <c r="B17" s="38" t="s">
        <v>69</v>
      </c>
      <c r="C17" s="6">
        <v>37.4</v>
      </c>
      <c r="D17" s="6">
        <v>37.8</v>
      </c>
      <c r="E17" s="6"/>
      <c r="F17" s="6"/>
      <c r="G17" s="4">
        <f t="shared" si="0"/>
        <v>37.4</v>
      </c>
      <c r="H17" s="4">
        <f t="shared" si="1"/>
        <v>37.8</v>
      </c>
      <c r="I17" s="8"/>
      <c r="J17" s="8"/>
      <c r="K17" s="8"/>
    </row>
    <row r="18" spans="1:11" ht="15.75">
      <c r="A18" s="41">
        <v>13040000</v>
      </c>
      <c r="B18" s="42" t="s">
        <v>64</v>
      </c>
      <c r="C18" s="36">
        <v>6</v>
      </c>
      <c r="D18" s="6">
        <v>6</v>
      </c>
      <c r="E18" s="6"/>
      <c r="F18" s="6"/>
      <c r="G18" s="4">
        <f t="shared" si="0"/>
        <v>6</v>
      </c>
      <c r="H18" s="4">
        <f t="shared" si="1"/>
        <v>6</v>
      </c>
      <c r="I18" s="8"/>
      <c r="J18" s="8"/>
      <c r="K18" s="8"/>
    </row>
    <row r="19" spans="1:11" ht="17.25" customHeight="1">
      <c r="A19" s="39">
        <v>14000000</v>
      </c>
      <c r="B19" s="40" t="s">
        <v>8</v>
      </c>
      <c r="C19" s="4">
        <f>SUM(C20:C22)</f>
        <v>15600</v>
      </c>
      <c r="D19" s="4">
        <f>SUM(D20:D22)</f>
        <v>15604.9</v>
      </c>
      <c r="E19" s="4"/>
      <c r="F19" s="4"/>
      <c r="G19" s="4">
        <f t="shared" si="0"/>
        <v>15600</v>
      </c>
      <c r="H19" s="4">
        <f t="shared" si="1"/>
        <v>15604.9</v>
      </c>
      <c r="I19" s="8"/>
      <c r="J19" s="8"/>
      <c r="K19" s="8"/>
    </row>
    <row r="20" spans="1:11" ht="18.75" customHeight="1">
      <c r="A20" s="28">
        <v>14020000</v>
      </c>
      <c r="B20" s="24" t="s">
        <v>43</v>
      </c>
      <c r="C20" s="6">
        <v>2000</v>
      </c>
      <c r="D20" s="6">
        <v>2026.8</v>
      </c>
      <c r="E20" s="6"/>
      <c r="F20" s="6"/>
      <c r="G20" s="4">
        <f t="shared" si="0"/>
        <v>2000</v>
      </c>
      <c r="H20" s="4">
        <f t="shared" si="1"/>
        <v>2026.8</v>
      </c>
      <c r="I20" s="8"/>
      <c r="J20" s="8"/>
      <c r="K20" s="8"/>
    </row>
    <row r="21" spans="1:11" ht="31.5">
      <c r="A21" s="28">
        <v>14030000</v>
      </c>
      <c r="B21" s="24" t="s">
        <v>44</v>
      </c>
      <c r="C21" s="6">
        <v>6850</v>
      </c>
      <c r="D21" s="6">
        <v>6886</v>
      </c>
      <c r="E21" s="6"/>
      <c r="F21" s="6"/>
      <c r="G21" s="4">
        <f t="shared" si="0"/>
        <v>6850</v>
      </c>
      <c r="H21" s="4">
        <f t="shared" si="1"/>
        <v>6886</v>
      </c>
      <c r="I21" s="8"/>
      <c r="J21" s="8"/>
      <c r="K21" s="8"/>
    </row>
    <row r="22" spans="1:11" ht="31.5">
      <c r="A22" s="28">
        <v>14040000</v>
      </c>
      <c r="B22" s="23" t="s">
        <v>9</v>
      </c>
      <c r="C22" s="6">
        <v>6750</v>
      </c>
      <c r="D22" s="6">
        <v>6692.1</v>
      </c>
      <c r="E22" s="6"/>
      <c r="F22" s="6"/>
      <c r="G22" s="4">
        <f t="shared" si="0"/>
        <v>6750</v>
      </c>
      <c r="H22" s="4">
        <f t="shared" si="1"/>
        <v>6692.1</v>
      </c>
      <c r="I22" s="8"/>
      <c r="J22" s="8"/>
      <c r="K22" s="8"/>
    </row>
    <row r="23" spans="1:11" ht="15.75">
      <c r="A23" s="27">
        <v>18000000</v>
      </c>
      <c r="B23" s="21" t="s">
        <v>10</v>
      </c>
      <c r="C23" s="4">
        <f>C24+C28+C29</f>
        <v>37751.9</v>
      </c>
      <c r="D23" s="4">
        <f>D24+D28+D29</f>
        <v>38080.4</v>
      </c>
      <c r="E23" s="4">
        <f>E24+E28+E29</f>
        <v>0</v>
      </c>
      <c r="F23" s="4">
        <f>F24+F28+F29</f>
        <v>0</v>
      </c>
      <c r="G23" s="4">
        <f t="shared" si="0"/>
        <v>37751.9</v>
      </c>
      <c r="H23" s="4">
        <f t="shared" si="1"/>
        <v>38080.4</v>
      </c>
      <c r="I23" s="8"/>
      <c r="J23" s="8"/>
      <c r="K23" s="8"/>
    </row>
    <row r="24" spans="1:11" ht="15.75">
      <c r="A24" s="25">
        <v>18010000</v>
      </c>
      <c r="B24" s="22" t="s">
        <v>11</v>
      </c>
      <c r="C24" s="5">
        <f>C25+C26+C27</f>
        <v>15265.4</v>
      </c>
      <c r="D24" s="5">
        <f>D25+D26+D27</f>
        <v>15395</v>
      </c>
      <c r="E24" s="5"/>
      <c r="F24" s="5"/>
      <c r="G24" s="4">
        <f t="shared" si="0"/>
        <v>15265.4</v>
      </c>
      <c r="H24" s="4">
        <f t="shared" si="1"/>
        <v>15395</v>
      </c>
      <c r="I24" s="8"/>
      <c r="J24" s="8"/>
      <c r="K24" s="8"/>
    </row>
    <row r="25" spans="1:11" ht="15.75">
      <c r="A25" s="25"/>
      <c r="B25" s="22" t="s">
        <v>41</v>
      </c>
      <c r="C25" s="5">
        <v>4571.4</v>
      </c>
      <c r="D25" s="5">
        <v>4629.3</v>
      </c>
      <c r="E25" s="5"/>
      <c r="F25" s="5"/>
      <c r="G25" s="4">
        <f t="shared" si="0"/>
        <v>4571.4</v>
      </c>
      <c r="H25" s="4">
        <f t="shared" si="1"/>
        <v>4629.3</v>
      </c>
      <c r="I25" s="8"/>
      <c r="J25" s="8"/>
      <c r="K25" s="8"/>
    </row>
    <row r="26" spans="1:11" ht="15.75">
      <c r="A26" s="25"/>
      <c r="B26" s="22" t="s">
        <v>45</v>
      </c>
      <c r="C26" s="5">
        <v>10625</v>
      </c>
      <c r="D26" s="5">
        <v>10696.2</v>
      </c>
      <c r="E26" s="5"/>
      <c r="F26" s="5"/>
      <c r="G26" s="4">
        <f t="shared" si="0"/>
        <v>10625</v>
      </c>
      <c r="H26" s="4">
        <f t="shared" si="1"/>
        <v>10696.2</v>
      </c>
      <c r="I26" s="8"/>
      <c r="J26" s="8"/>
      <c r="K26" s="8"/>
    </row>
    <row r="27" spans="1:11" ht="15.75">
      <c r="A27" s="25"/>
      <c r="B27" s="22" t="s">
        <v>42</v>
      </c>
      <c r="C27" s="5">
        <v>69</v>
      </c>
      <c r="D27" s="5">
        <v>69.5</v>
      </c>
      <c r="E27" s="5"/>
      <c r="F27" s="5"/>
      <c r="G27" s="4">
        <f t="shared" si="0"/>
        <v>69</v>
      </c>
      <c r="H27" s="4">
        <f t="shared" si="1"/>
        <v>69.5</v>
      </c>
      <c r="I27" s="8"/>
      <c r="J27" s="8"/>
      <c r="K27" s="8"/>
    </row>
    <row r="28" spans="1:11" ht="15.75">
      <c r="A28" s="25">
        <v>18030000</v>
      </c>
      <c r="B28" s="22" t="s">
        <v>12</v>
      </c>
      <c r="C28" s="5">
        <v>15</v>
      </c>
      <c r="D28" s="5">
        <v>14.6</v>
      </c>
      <c r="E28" s="5"/>
      <c r="F28" s="5"/>
      <c r="G28" s="4">
        <f t="shared" si="0"/>
        <v>15</v>
      </c>
      <c r="H28" s="4">
        <f t="shared" si="1"/>
        <v>14.6</v>
      </c>
      <c r="I28" s="8"/>
      <c r="J28" s="8"/>
      <c r="K28" s="8"/>
    </row>
    <row r="29" spans="1:11" ht="15.75">
      <c r="A29" s="25">
        <v>18050000</v>
      </c>
      <c r="B29" s="22" t="s">
        <v>13</v>
      </c>
      <c r="C29" s="5">
        <v>22471.5</v>
      </c>
      <c r="D29" s="5">
        <v>22670.8</v>
      </c>
      <c r="E29" s="5"/>
      <c r="F29" s="5"/>
      <c r="G29" s="4">
        <f t="shared" si="0"/>
        <v>22471.5</v>
      </c>
      <c r="H29" s="4">
        <f t="shared" si="1"/>
        <v>22670.8</v>
      </c>
      <c r="I29" s="8"/>
      <c r="J29" s="8"/>
      <c r="K29" s="8"/>
    </row>
    <row r="30" spans="1:11" ht="15.75">
      <c r="A30" s="27">
        <v>19000000</v>
      </c>
      <c r="B30" s="21" t="s">
        <v>14</v>
      </c>
      <c r="C30" s="4"/>
      <c r="D30" s="4"/>
      <c r="E30" s="4">
        <f>E31</f>
        <v>180</v>
      </c>
      <c r="F30" s="4">
        <f>F31</f>
        <v>166.9</v>
      </c>
      <c r="G30" s="4">
        <f t="shared" si="0"/>
        <v>180</v>
      </c>
      <c r="H30" s="4">
        <f t="shared" si="1"/>
        <v>166.9</v>
      </c>
      <c r="I30" s="8"/>
      <c r="J30" s="8"/>
      <c r="K30" s="8"/>
    </row>
    <row r="31" spans="1:11" ht="15.75">
      <c r="A31" s="25">
        <v>19010000</v>
      </c>
      <c r="B31" s="22" t="s">
        <v>15</v>
      </c>
      <c r="C31" s="5"/>
      <c r="D31" s="5"/>
      <c r="E31" s="5">
        <v>180</v>
      </c>
      <c r="F31" s="5">
        <v>166.9</v>
      </c>
      <c r="G31" s="4">
        <f t="shared" si="0"/>
        <v>180</v>
      </c>
      <c r="H31" s="4">
        <f t="shared" si="1"/>
        <v>166.9</v>
      </c>
      <c r="I31" s="8"/>
      <c r="J31" s="8"/>
      <c r="K31" s="8"/>
    </row>
    <row r="32" spans="1:11" ht="15.75">
      <c r="A32" s="26">
        <v>20000000</v>
      </c>
      <c r="B32" s="20" t="s">
        <v>16</v>
      </c>
      <c r="C32" s="7">
        <f>C33+C42+C46+C37</f>
        <v>3948.5</v>
      </c>
      <c r="D32" s="7">
        <f>D33+D42+D46+D37</f>
        <v>4033.5</v>
      </c>
      <c r="E32" s="7">
        <f>E33+E42+E46+E37</f>
        <v>6708.8</v>
      </c>
      <c r="F32" s="7">
        <f>F33+F42+F46+F37</f>
        <v>6717.799999999999</v>
      </c>
      <c r="G32" s="7">
        <f t="shared" si="0"/>
        <v>10657.3</v>
      </c>
      <c r="H32" s="7">
        <f t="shared" si="1"/>
        <v>10751.3</v>
      </c>
      <c r="I32" s="8"/>
      <c r="J32" s="8"/>
      <c r="K32" s="8"/>
    </row>
    <row r="33" spans="1:11" ht="15.75">
      <c r="A33" s="27">
        <v>21000000</v>
      </c>
      <c r="B33" s="21" t="s">
        <v>17</v>
      </c>
      <c r="C33" s="4">
        <f>C34+C35+C36</f>
        <v>398.7</v>
      </c>
      <c r="D33" s="4">
        <f>D34+D35+D36</f>
        <v>410.9</v>
      </c>
      <c r="E33" s="4">
        <f>E34+E35+E36</f>
        <v>16.1</v>
      </c>
      <c r="F33" s="4">
        <f>F34+F35+F36</f>
        <v>19.6</v>
      </c>
      <c r="G33" s="4">
        <f t="shared" si="0"/>
        <v>414.8</v>
      </c>
      <c r="H33" s="4">
        <f t="shared" si="1"/>
        <v>430.5</v>
      </c>
      <c r="I33" s="8"/>
      <c r="J33" s="8"/>
      <c r="K33" s="8"/>
    </row>
    <row r="34" spans="1:11" ht="15.75">
      <c r="A34" s="25">
        <v>21010000</v>
      </c>
      <c r="B34" s="22" t="s">
        <v>65</v>
      </c>
      <c r="C34" s="5">
        <v>4.2</v>
      </c>
      <c r="D34" s="5">
        <v>4.2</v>
      </c>
      <c r="E34" s="5"/>
      <c r="F34" s="5"/>
      <c r="G34" s="4">
        <f t="shared" si="0"/>
        <v>4.2</v>
      </c>
      <c r="H34" s="4">
        <f t="shared" si="1"/>
        <v>4.2</v>
      </c>
      <c r="I34" s="8"/>
      <c r="J34" s="8"/>
      <c r="K34" s="8"/>
    </row>
    <row r="35" spans="1:11" ht="15.75">
      <c r="A35" s="25">
        <v>21080000</v>
      </c>
      <c r="B35" s="22" t="s">
        <v>18</v>
      </c>
      <c r="C35" s="5">
        <v>394.5</v>
      </c>
      <c r="D35" s="5">
        <v>406.7</v>
      </c>
      <c r="E35" s="5"/>
      <c r="F35" s="5"/>
      <c r="G35" s="4">
        <f t="shared" si="0"/>
        <v>394.5</v>
      </c>
      <c r="H35" s="4">
        <f t="shared" si="1"/>
        <v>406.7</v>
      </c>
      <c r="I35" s="8"/>
      <c r="J35" s="8"/>
      <c r="K35" s="8"/>
    </row>
    <row r="36" spans="1:11" ht="31.5">
      <c r="A36" s="25">
        <v>21110000</v>
      </c>
      <c r="B36" s="22" t="s">
        <v>68</v>
      </c>
      <c r="C36" s="5"/>
      <c r="D36" s="5"/>
      <c r="E36" s="5">
        <v>16.1</v>
      </c>
      <c r="F36" s="5">
        <v>19.6</v>
      </c>
      <c r="G36" s="4">
        <f t="shared" si="0"/>
        <v>16.1</v>
      </c>
      <c r="H36" s="4">
        <f t="shared" si="1"/>
        <v>19.6</v>
      </c>
      <c r="I36" s="8"/>
      <c r="J36" s="8"/>
      <c r="K36" s="8"/>
    </row>
    <row r="37" spans="1:11" ht="31.5">
      <c r="A37" s="27">
        <v>22000000</v>
      </c>
      <c r="B37" s="21" t="s">
        <v>19</v>
      </c>
      <c r="C37" s="4">
        <f>C38+C39+C40+C41</f>
        <v>3095.3</v>
      </c>
      <c r="D37" s="4">
        <f>D38+D39+D40+D41</f>
        <v>3160.7</v>
      </c>
      <c r="E37" s="4"/>
      <c r="F37" s="4"/>
      <c r="G37" s="4">
        <f t="shared" si="0"/>
        <v>3095.3</v>
      </c>
      <c r="H37" s="4">
        <f t="shared" si="1"/>
        <v>3160.7</v>
      </c>
      <c r="I37" s="8"/>
      <c r="J37" s="8"/>
      <c r="K37" s="8"/>
    </row>
    <row r="38" spans="1:11" ht="15.75">
      <c r="A38" s="25">
        <v>22010000</v>
      </c>
      <c r="B38" s="22" t="s">
        <v>20</v>
      </c>
      <c r="C38" s="5">
        <v>2709.5</v>
      </c>
      <c r="D38" s="5">
        <v>2760.5</v>
      </c>
      <c r="E38" s="5"/>
      <c r="F38" s="5"/>
      <c r="G38" s="4">
        <f t="shared" si="0"/>
        <v>2709.5</v>
      </c>
      <c r="H38" s="4">
        <f t="shared" si="1"/>
        <v>2760.5</v>
      </c>
      <c r="I38" s="8"/>
      <c r="J38" s="8"/>
      <c r="K38" s="8"/>
    </row>
    <row r="39" spans="1:11" ht="15.75">
      <c r="A39" s="25">
        <v>22080000</v>
      </c>
      <c r="B39" s="22" t="s">
        <v>52</v>
      </c>
      <c r="C39" s="5">
        <v>336</v>
      </c>
      <c r="D39" s="5">
        <v>344.7</v>
      </c>
      <c r="E39" s="5"/>
      <c r="F39" s="5"/>
      <c r="G39" s="4">
        <f t="shared" si="0"/>
        <v>336</v>
      </c>
      <c r="H39" s="4">
        <f t="shared" si="1"/>
        <v>344.7</v>
      </c>
      <c r="I39" s="8"/>
      <c r="J39" s="8"/>
      <c r="K39" s="8"/>
    </row>
    <row r="40" spans="1:11" ht="15.75">
      <c r="A40" s="25">
        <v>22090000</v>
      </c>
      <c r="B40" s="22" t="s">
        <v>21</v>
      </c>
      <c r="C40" s="5">
        <v>49.8</v>
      </c>
      <c r="D40" s="5">
        <v>55.5</v>
      </c>
      <c r="E40" s="5"/>
      <c r="F40" s="5"/>
      <c r="G40" s="4">
        <f t="shared" si="0"/>
        <v>49.8</v>
      </c>
      <c r="H40" s="4">
        <f t="shared" si="1"/>
        <v>55.5</v>
      </c>
      <c r="I40" s="8"/>
      <c r="J40" s="8"/>
      <c r="K40" s="8"/>
    </row>
    <row r="41" spans="1:11" ht="15.75" hidden="1">
      <c r="A41" s="25">
        <v>22130000</v>
      </c>
      <c r="B41" s="22" t="s">
        <v>50</v>
      </c>
      <c r="C41" s="5"/>
      <c r="D41" s="5"/>
      <c r="E41" s="5"/>
      <c r="F41" s="5"/>
      <c r="G41" s="4">
        <f t="shared" si="0"/>
        <v>0</v>
      </c>
      <c r="H41" s="4">
        <f t="shared" si="1"/>
        <v>0</v>
      </c>
      <c r="I41" s="8"/>
      <c r="J41" s="8"/>
      <c r="K41" s="8"/>
    </row>
    <row r="42" spans="1:11" ht="15.75">
      <c r="A42" s="27">
        <v>24000000</v>
      </c>
      <c r="B42" s="21" t="s">
        <v>22</v>
      </c>
      <c r="C42" s="4">
        <f>C43+C45</f>
        <v>454.5</v>
      </c>
      <c r="D42" s="4">
        <f>D43+D45</f>
        <v>461.9</v>
      </c>
      <c r="E42" s="4">
        <f>E43+E45</f>
        <v>1273.1</v>
      </c>
      <c r="F42" s="4">
        <f>F43+F45</f>
        <v>1273</v>
      </c>
      <c r="G42" s="4">
        <f t="shared" si="0"/>
        <v>1727.6</v>
      </c>
      <c r="H42" s="4">
        <f t="shared" si="1"/>
        <v>1734.9</v>
      </c>
      <c r="I42" s="8"/>
      <c r="J42" s="8"/>
      <c r="K42" s="8"/>
    </row>
    <row r="43" spans="1:11" ht="15.75">
      <c r="A43" s="25">
        <v>24060000</v>
      </c>
      <c r="B43" s="22" t="s">
        <v>18</v>
      </c>
      <c r="C43" s="5">
        <v>454.5</v>
      </c>
      <c r="D43" s="5">
        <v>461.9</v>
      </c>
      <c r="E43" s="5">
        <f>E44</f>
        <v>200</v>
      </c>
      <c r="F43" s="5">
        <f>F44</f>
        <v>199.8</v>
      </c>
      <c r="G43" s="4">
        <f t="shared" si="0"/>
        <v>654.5</v>
      </c>
      <c r="H43" s="4">
        <f t="shared" si="1"/>
        <v>661.7</v>
      </c>
      <c r="I43" s="8"/>
      <c r="J43" s="8"/>
      <c r="K43" s="8"/>
    </row>
    <row r="44" spans="1:11" ht="47.25">
      <c r="A44" s="25">
        <v>24062100</v>
      </c>
      <c r="B44" s="22" t="s">
        <v>39</v>
      </c>
      <c r="C44" s="5"/>
      <c r="D44" s="5"/>
      <c r="E44" s="5">
        <v>200</v>
      </c>
      <c r="F44" s="5">
        <v>199.8</v>
      </c>
      <c r="G44" s="4">
        <f t="shared" si="0"/>
        <v>200</v>
      </c>
      <c r="H44" s="4">
        <f t="shared" si="1"/>
        <v>199.8</v>
      </c>
      <c r="I44" s="8"/>
      <c r="J44" s="8"/>
      <c r="K44" s="8"/>
    </row>
    <row r="45" spans="1:11" ht="31.5">
      <c r="A45" s="25">
        <v>24170000</v>
      </c>
      <c r="B45" s="22" t="s">
        <v>23</v>
      </c>
      <c r="C45" s="5"/>
      <c r="D45" s="5"/>
      <c r="E45" s="5">
        <v>1073.1</v>
      </c>
      <c r="F45" s="5">
        <v>1073.2</v>
      </c>
      <c r="G45" s="4">
        <f t="shared" si="0"/>
        <v>1073.1</v>
      </c>
      <c r="H45" s="4">
        <f t="shared" si="1"/>
        <v>1073.2</v>
      </c>
      <c r="I45" s="8"/>
      <c r="J45" s="8"/>
      <c r="K45" s="8"/>
    </row>
    <row r="46" spans="1:11" ht="15.75">
      <c r="A46" s="27">
        <v>25000000</v>
      </c>
      <c r="B46" s="21" t="s">
        <v>24</v>
      </c>
      <c r="C46" s="4"/>
      <c r="D46" s="4"/>
      <c r="E46" s="4">
        <f>E47+E52</f>
        <v>5419.6</v>
      </c>
      <c r="F46" s="4">
        <f>F47+F52</f>
        <v>5425.2</v>
      </c>
      <c r="G46" s="4">
        <f t="shared" si="0"/>
        <v>5419.6</v>
      </c>
      <c r="H46" s="4">
        <f t="shared" si="1"/>
        <v>5425.2</v>
      </c>
      <c r="I46" s="8"/>
      <c r="J46" s="8"/>
      <c r="K46" s="8"/>
    </row>
    <row r="47" spans="1:11" ht="31.5">
      <c r="A47" s="25">
        <v>25010000</v>
      </c>
      <c r="B47" s="22" t="s">
        <v>25</v>
      </c>
      <c r="C47" s="5"/>
      <c r="D47" s="5"/>
      <c r="E47" s="5">
        <f>E48+E50+E51+E49</f>
        <v>4382.1</v>
      </c>
      <c r="F47" s="5">
        <f>F48+F50+F51+F49</f>
        <v>4387.7</v>
      </c>
      <c r="G47" s="4">
        <f t="shared" si="0"/>
        <v>4382.1</v>
      </c>
      <c r="H47" s="4">
        <f t="shared" si="1"/>
        <v>4387.7</v>
      </c>
      <c r="I47" s="8"/>
      <c r="J47" s="8"/>
      <c r="K47" s="8"/>
    </row>
    <row r="48" spans="1:11" ht="31.5">
      <c r="A48" s="28">
        <v>25010100</v>
      </c>
      <c r="B48" s="23" t="s">
        <v>26</v>
      </c>
      <c r="C48" s="6"/>
      <c r="D48" s="6"/>
      <c r="E48" s="6">
        <v>4310.8</v>
      </c>
      <c r="F48" s="6">
        <v>4218.6</v>
      </c>
      <c r="G48" s="4">
        <f t="shared" si="0"/>
        <v>4310.8</v>
      </c>
      <c r="H48" s="4">
        <f t="shared" si="1"/>
        <v>4218.6</v>
      </c>
      <c r="I48" s="8"/>
      <c r="J48" s="8"/>
      <c r="K48" s="8"/>
    </row>
    <row r="49" spans="1:11" ht="31.5">
      <c r="A49" s="28">
        <v>25010200</v>
      </c>
      <c r="B49" s="23" t="s">
        <v>70</v>
      </c>
      <c r="C49" s="6"/>
      <c r="D49" s="6"/>
      <c r="E49" s="6">
        <v>20</v>
      </c>
      <c r="F49" s="6">
        <v>113.9</v>
      </c>
      <c r="G49" s="4">
        <f t="shared" si="0"/>
        <v>20</v>
      </c>
      <c r="H49" s="4">
        <f t="shared" si="1"/>
        <v>113.9</v>
      </c>
      <c r="I49" s="8"/>
      <c r="J49" s="8"/>
      <c r="K49" s="8"/>
    </row>
    <row r="50" spans="1:11" ht="15.75">
      <c r="A50" s="28">
        <v>25010300</v>
      </c>
      <c r="B50" s="33" t="s">
        <v>63</v>
      </c>
      <c r="C50" s="6"/>
      <c r="D50" s="6"/>
      <c r="E50" s="6">
        <v>19.3</v>
      </c>
      <c r="F50" s="6">
        <v>19.2</v>
      </c>
      <c r="G50" s="4">
        <f t="shared" si="0"/>
        <v>19.3</v>
      </c>
      <c r="H50" s="4">
        <f t="shared" si="1"/>
        <v>19.2</v>
      </c>
      <c r="I50" s="8"/>
      <c r="J50" s="8"/>
      <c r="K50" s="8"/>
    </row>
    <row r="51" spans="1:11" ht="31.5">
      <c r="A51" s="28">
        <v>25010400</v>
      </c>
      <c r="B51" s="23" t="s">
        <v>58</v>
      </c>
      <c r="C51" s="6"/>
      <c r="D51" s="6"/>
      <c r="E51" s="6">
        <v>32</v>
      </c>
      <c r="F51" s="6">
        <v>36</v>
      </c>
      <c r="G51" s="4">
        <f t="shared" si="0"/>
        <v>32</v>
      </c>
      <c r="H51" s="4">
        <f t="shared" si="1"/>
        <v>36</v>
      </c>
      <c r="I51" s="8"/>
      <c r="J51" s="8"/>
      <c r="K51" s="8"/>
    </row>
    <row r="52" spans="1:11" ht="15.75">
      <c r="A52" s="25">
        <v>25020000</v>
      </c>
      <c r="B52" s="22" t="s">
        <v>27</v>
      </c>
      <c r="C52" s="5"/>
      <c r="D52" s="5"/>
      <c r="E52" s="5">
        <v>1037.5</v>
      </c>
      <c r="F52" s="5">
        <v>1037.5</v>
      </c>
      <c r="G52" s="4">
        <f t="shared" si="0"/>
        <v>1037.5</v>
      </c>
      <c r="H52" s="4">
        <f t="shared" si="1"/>
        <v>1037.5</v>
      </c>
      <c r="I52" s="8"/>
      <c r="J52" s="8"/>
      <c r="K52" s="8"/>
    </row>
    <row r="53" spans="1:11" ht="15.75">
      <c r="A53" s="27">
        <v>30000000</v>
      </c>
      <c r="B53" s="21" t="s">
        <v>28</v>
      </c>
      <c r="C53" s="4"/>
      <c r="D53" s="4"/>
      <c r="E53" s="4">
        <f>E54+E55</f>
        <v>9316.7</v>
      </c>
      <c r="F53" s="4">
        <f>F54+F55</f>
        <v>9248.7</v>
      </c>
      <c r="G53" s="4">
        <f>G54+G55</f>
        <v>9316.7</v>
      </c>
      <c r="H53" s="4">
        <f t="shared" si="1"/>
        <v>9248.7</v>
      </c>
      <c r="I53" s="8"/>
      <c r="J53" s="8"/>
      <c r="K53" s="8"/>
    </row>
    <row r="54" spans="1:11" ht="15.75">
      <c r="A54" s="25">
        <v>31030000</v>
      </c>
      <c r="B54" s="22" t="s">
        <v>40</v>
      </c>
      <c r="C54" s="5"/>
      <c r="D54" s="5"/>
      <c r="E54" s="5">
        <v>5772.8</v>
      </c>
      <c r="F54" s="5">
        <v>5772.8</v>
      </c>
      <c r="G54" s="4">
        <f t="shared" si="0"/>
        <v>5772.8</v>
      </c>
      <c r="H54" s="4">
        <f t="shared" si="1"/>
        <v>5772.8</v>
      </c>
      <c r="I54" s="8"/>
      <c r="J54" s="8"/>
      <c r="K54" s="8"/>
    </row>
    <row r="55" spans="1:11" ht="15.75">
      <c r="A55" s="25">
        <v>33010000</v>
      </c>
      <c r="B55" s="22" t="s">
        <v>29</v>
      </c>
      <c r="C55" s="5"/>
      <c r="D55" s="5"/>
      <c r="E55" s="5">
        <v>3543.9</v>
      </c>
      <c r="F55" s="5">
        <v>3475.9</v>
      </c>
      <c r="G55" s="4">
        <f t="shared" si="0"/>
        <v>3543.9</v>
      </c>
      <c r="H55" s="4">
        <f t="shared" si="1"/>
        <v>3475.9</v>
      </c>
      <c r="I55" s="8"/>
      <c r="J55" s="8"/>
      <c r="K55" s="8"/>
    </row>
    <row r="56" spans="1:11" ht="15.75">
      <c r="A56" s="11" t="s">
        <v>61</v>
      </c>
      <c r="B56" s="12"/>
      <c r="C56" s="4">
        <f>C10+C32+C53</f>
        <v>188399.99999999997</v>
      </c>
      <c r="D56" s="4">
        <f>D10+D32+D53</f>
        <v>187476.7</v>
      </c>
      <c r="E56" s="4">
        <f>E10+E32+E53</f>
        <v>16205.5</v>
      </c>
      <c r="F56" s="4">
        <f>F10+F32+F53</f>
        <v>16133.4</v>
      </c>
      <c r="G56" s="4">
        <f t="shared" si="0"/>
        <v>204605.49999999997</v>
      </c>
      <c r="H56" s="4">
        <f t="shared" si="1"/>
        <v>203610.1</v>
      </c>
      <c r="I56" s="8"/>
      <c r="J56" s="8"/>
      <c r="K56" s="8"/>
    </row>
    <row r="57" spans="1:11" ht="15.75">
      <c r="A57" s="9">
        <v>40000000</v>
      </c>
      <c r="B57" s="10" t="s">
        <v>30</v>
      </c>
      <c r="C57" s="4">
        <f>C58+C62+C65</f>
        <v>105051.52</v>
      </c>
      <c r="D57" s="4">
        <f>D58+D62+D65</f>
        <v>104956.5</v>
      </c>
      <c r="E57" s="4">
        <f>E58+E62+E65</f>
        <v>2328.1</v>
      </c>
      <c r="F57" s="4">
        <f>F58+F62+F65</f>
        <v>2328.1</v>
      </c>
      <c r="G57" s="4">
        <f t="shared" si="0"/>
        <v>107379.62000000001</v>
      </c>
      <c r="H57" s="4">
        <f t="shared" si="1"/>
        <v>107284.6</v>
      </c>
      <c r="I57" s="8"/>
      <c r="J57" s="8"/>
      <c r="K57" s="8"/>
    </row>
    <row r="58" spans="1:11" ht="15.75">
      <c r="A58" s="29">
        <v>41030000</v>
      </c>
      <c r="B58" s="31" t="s">
        <v>53</v>
      </c>
      <c r="C58" s="4">
        <f>C59+C60+C61</f>
        <v>94215.02</v>
      </c>
      <c r="D58" s="4">
        <f>D59+D60+D61</f>
        <v>94215</v>
      </c>
      <c r="E58" s="4">
        <f>E59+E60+E61</f>
        <v>1328.1</v>
      </c>
      <c r="F58" s="4">
        <f>F59+F60+F61</f>
        <v>1328.1</v>
      </c>
      <c r="G58" s="4">
        <f t="shared" si="0"/>
        <v>95543.12000000001</v>
      </c>
      <c r="H58" s="4">
        <f t="shared" si="1"/>
        <v>95543.1</v>
      </c>
      <c r="I58" s="8"/>
      <c r="J58" s="8"/>
      <c r="K58" s="8"/>
    </row>
    <row r="59" spans="1:11" ht="15.75">
      <c r="A59" s="28">
        <v>41033900</v>
      </c>
      <c r="B59" s="23" t="s">
        <v>31</v>
      </c>
      <c r="C59" s="6">
        <v>85279.1</v>
      </c>
      <c r="D59" s="6">
        <v>85279.1</v>
      </c>
      <c r="E59" s="6"/>
      <c r="F59" s="6"/>
      <c r="G59" s="4">
        <f t="shared" si="0"/>
        <v>85279.1</v>
      </c>
      <c r="H59" s="4">
        <f t="shared" si="1"/>
        <v>85279.1</v>
      </c>
      <c r="I59" s="8"/>
      <c r="J59" s="8"/>
      <c r="K59" s="8"/>
    </row>
    <row r="60" spans="1:11" ht="31.5">
      <c r="A60" s="28">
        <v>41034500</v>
      </c>
      <c r="B60" s="46" t="s">
        <v>73</v>
      </c>
      <c r="C60" s="45">
        <v>8371.92</v>
      </c>
      <c r="D60" s="6">
        <v>8371.9</v>
      </c>
      <c r="E60" s="6">
        <v>1328.1</v>
      </c>
      <c r="F60" s="6">
        <v>1328.1</v>
      </c>
      <c r="G60" s="4">
        <f t="shared" si="0"/>
        <v>9700.02</v>
      </c>
      <c r="H60" s="4">
        <f t="shared" si="1"/>
        <v>9700</v>
      </c>
      <c r="I60" s="8"/>
      <c r="J60" s="8"/>
      <c r="K60" s="8"/>
    </row>
    <row r="61" spans="1:11" ht="31.5">
      <c r="A61" s="47">
        <v>41035200</v>
      </c>
      <c r="B61" s="44" t="s">
        <v>75</v>
      </c>
      <c r="C61" s="6">
        <v>564</v>
      </c>
      <c r="D61" s="6">
        <v>564</v>
      </c>
      <c r="E61" s="6"/>
      <c r="F61" s="6"/>
      <c r="G61" s="4">
        <f t="shared" si="0"/>
        <v>564</v>
      </c>
      <c r="H61" s="4">
        <f t="shared" si="1"/>
        <v>564</v>
      </c>
      <c r="I61" s="8"/>
      <c r="J61" s="8"/>
      <c r="K61" s="8"/>
    </row>
    <row r="62" spans="1:11" ht="15.75">
      <c r="A62" s="29">
        <v>41040000</v>
      </c>
      <c r="B62" s="31" t="s">
        <v>55</v>
      </c>
      <c r="C62" s="4">
        <f>C63+C64</f>
        <v>3516.1</v>
      </c>
      <c r="D62" s="4">
        <f>D63+D64</f>
        <v>3516.1</v>
      </c>
      <c r="E62" s="4">
        <f>E63</f>
        <v>0</v>
      </c>
      <c r="F62" s="4">
        <f>F63</f>
        <v>0</v>
      </c>
      <c r="G62" s="4">
        <f t="shared" si="0"/>
        <v>3516.1</v>
      </c>
      <c r="H62" s="4">
        <f t="shared" si="1"/>
        <v>3516.1</v>
      </c>
      <c r="I62" s="8"/>
      <c r="J62" s="8"/>
      <c r="K62" s="8"/>
    </row>
    <row r="63" spans="1:11" ht="47.25">
      <c r="A63" s="25">
        <v>41040200</v>
      </c>
      <c r="B63" s="32" t="s">
        <v>51</v>
      </c>
      <c r="C63" s="5">
        <v>2316.1</v>
      </c>
      <c r="D63" s="5">
        <v>2316.1</v>
      </c>
      <c r="E63" s="5"/>
      <c r="F63" s="5"/>
      <c r="G63" s="4">
        <f t="shared" si="0"/>
        <v>2316.1</v>
      </c>
      <c r="H63" s="4">
        <f t="shared" si="1"/>
        <v>2316.1</v>
      </c>
      <c r="I63" s="8"/>
      <c r="J63" s="8"/>
      <c r="K63" s="8"/>
    </row>
    <row r="64" spans="1:11" ht="63">
      <c r="A64" s="25">
        <v>41040500</v>
      </c>
      <c r="B64" s="48" t="s">
        <v>77</v>
      </c>
      <c r="C64" s="5">
        <v>1200</v>
      </c>
      <c r="D64" s="5">
        <v>1200</v>
      </c>
      <c r="E64" s="5"/>
      <c r="F64" s="5"/>
      <c r="G64" s="4">
        <f t="shared" si="0"/>
        <v>1200</v>
      </c>
      <c r="H64" s="4">
        <f t="shared" si="1"/>
        <v>1200</v>
      </c>
      <c r="I64" s="8"/>
      <c r="J64" s="8"/>
      <c r="K64" s="8"/>
    </row>
    <row r="65" spans="1:11" ht="15.75">
      <c r="A65" s="27">
        <v>41050000</v>
      </c>
      <c r="B65" s="21" t="s">
        <v>48</v>
      </c>
      <c r="C65" s="4">
        <f>C66+C67+C69+C70+C71+C68+C72</f>
        <v>7320.400000000001</v>
      </c>
      <c r="D65" s="4">
        <f>D66+D67+D69+D70+D71+D68+D72</f>
        <v>7225.400000000001</v>
      </c>
      <c r="E65" s="4">
        <f>E66+E67+E69+E70+E71+E68</f>
        <v>1000</v>
      </c>
      <c r="F65" s="4">
        <f>F66+F67+F69+F70+F71+F68</f>
        <v>1000</v>
      </c>
      <c r="G65" s="4">
        <f t="shared" si="0"/>
        <v>8320.400000000001</v>
      </c>
      <c r="H65" s="4">
        <f t="shared" si="1"/>
        <v>8225.400000000001</v>
      </c>
      <c r="I65" s="8"/>
      <c r="J65" s="8"/>
      <c r="K65" s="8"/>
    </row>
    <row r="66" spans="1:11" ht="31.5">
      <c r="A66" s="28">
        <v>41051000</v>
      </c>
      <c r="B66" s="24" t="s">
        <v>60</v>
      </c>
      <c r="C66" s="6">
        <v>1499</v>
      </c>
      <c r="D66" s="6">
        <v>1499</v>
      </c>
      <c r="E66" s="6"/>
      <c r="F66" s="6"/>
      <c r="G66" s="4">
        <f t="shared" si="0"/>
        <v>1499</v>
      </c>
      <c r="H66" s="4">
        <f t="shared" si="1"/>
        <v>1499</v>
      </c>
      <c r="I66" s="8"/>
      <c r="J66" s="8"/>
      <c r="K66" s="8"/>
    </row>
    <row r="67" spans="1:11" ht="47.25">
      <c r="A67" s="30">
        <v>41051200</v>
      </c>
      <c r="B67" s="24" t="s">
        <v>56</v>
      </c>
      <c r="C67" s="6">
        <v>272.1</v>
      </c>
      <c r="D67" s="6">
        <v>272.1</v>
      </c>
      <c r="E67" s="6"/>
      <c r="F67" s="6"/>
      <c r="G67" s="4">
        <f t="shared" si="0"/>
        <v>272.1</v>
      </c>
      <c r="H67" s="4">
        <f t="shared" si="1"/>
        <v>272.1</v>
      </c>
      <c r="I67" s="8"/>
      <c r="J67" s="8"/>
      <c r="K67" s="8"/>
    </row>
    <row r="68" spans="1:11" ht="47.25">
      <c r="A68" s="30">
        <v>41051400</v>
      </c>
      <c r="B68" s="43" t="s">
        <v>74</v>
      </c>
      <c r="C68" s="6">
        <v>1218</v>
      </c>
      <c r="D68" s="6">
        <v>1216.1</v>
      </c>
      <c r="E68" s="6"/>
      <c r="F68" s="6"/>
      <c r="G68" s="4">
        <f t="shared" si="0"/>
        <v>1218</v>
      </c>
      <c r="H68" s="4">
        <f t="shared" si="1"/>
        <v>1216.1</v>
      </c>
      <c r="I68" s="8"/>
      <c r="J68" s="8"/>
      <c r="K68" s="8"/>
    </row>
    <row r="69" spans="1:11" ht="47.25">
      <c r="A69" s="34">
        <v>41051700</v>
      </c>
      <c r="B69" s="35" t="s">
        <v>66</v>
      </c>
      <c r="C69" s="6">
        <v>23.8</v>
      </c>
      <c r="D69" s="6">
        <v>23.8</v>
      </c>
      <c r="E69" s="6"/>
      <c r="F69" s="6"/>
      <c r="G69" s="4">
        <f t="shared" si="0"/>
        <v>23.8</v>
      </c>
      <c r="H69" s="4">
        <f t="shared" si="1"/>
        <v>23.8</v>
      </c>
      <c r="I69" s="8"/>
      <c r="J69" s="8"/>
      <c r="K69" s="8"/>
    </row>
    <row r="70" spans="1:11" ht="20.25" customHeight="1">
      <c r="A70" s="34">
        <v>41053900</v>
      </c>
      <c r="B70" s="35" t="s">
        <v>67</v>
      </c>
      <c r="C70" s="6">
        <v>2004.9</v>
      </c>
      <c r="D70" s="6">
        <v>1911.8</v>
      </c>
      <c r="E70" s="6"/>
      <c r="F70" s="6"/>
      <c r="G70" s="4">
        <f t="shared" si="0"/>
        <v>2004.9</v>
      </c>
      <c r="H70" s="4">
        <f t="shared" si="1"/>
        <v>1911.8</v>
      </c>
      <c r="I70" s="8"/>
      <c r="J70" s="8"/>
      <c r="K70" s="8"/>
    </row>
    <row r="71" spans="1:11" ht="47.25">
      <c r="A71" s="34">
        <v>41055000</v>
      </c>
      <c r="B71" s="35" t="s">
        <v>72</v>
      </c>
      <c r="C71" s="6">
        <v>1537.3</v>
      </c>
      <c r="D71" s="6">
        <v>1537.3</v>
      </c>
      <c r="E71" s="6">
        <v>1000</v>
      </c>
      <c r="F71" s="6">
        <v>1000</v>
      </c>
      <c r="G71" s="4">
        <f t="shared" si="0"/>
        <v>2537.3</v>
      </c>
      <c r="H71" s="4">
        <f t="shared" si="1"/>
        <v>2537.3</v>
      </c>
      <c r="I71" s="8"/>
      <c r="J71" s="8"/>
      <c r="K71" s="8"/>
    </row>
    <row r="72" spans="1:11" ht="47.25">
      <c r="A72" s="34">
        <v>41057400</v>
      </c>
      <c r="B72" s="48" t="s">
        <v>78</v>
      </c>
      <c r="C72" s="6">
        <v>765.3</v>
      </c>
      <c r="D72" s="6">
        <v>765.3</v>
      </c>
      <c r="E72" s="6"/>
      <c r="F72" s="6"/>
      <c r="G72" s="4">
        <f t="shared" si="0"/>
        <v>765.3</v>
      </c>
      <c r="H72" s="4">
        <f t="shared" si="1"/>
        <v>765.3</v>
      </c>
      <c r="I72" s="8"/>
      <c r="J72" s="8"/>
      <c r="K72" s="8"/>
    </row>
    <row r="73" spans="1:11" ht="15.75">
      <c r="A73" s="11" t="s">
        <v>32</v>
      </c>
      <c r="B73" s="12"/>
      <c r="C73" s="4">
        <f>C10+C32+C57</f>
        <v>293451.51999999996</v>
      </c>
      <c r="D73" s="4">
        <f>D56+D57</f>
        <v>292433.2</v>
      </c>
      <c r="E73" s="4">
        <f>E56+E57</f>
        <v>18533.6</v>
      </c>
      <c r="F73" s="4">
        <f>F56+F57</f>
        <v>18461.5</v>
      </c>
      <c r="G73" s="4">
        <f t="shared" si="0"/>
        <v>311985.11999999994</v>
      </c>
      <c r="H73" s="4">
        <f t="shared" si="1"/>
        <v>310894.7</v>
      </c>
      <c r="I73" s="8"/>
      <c r="J73" s="8"/>
      <c r="K73" s="8"/>
    </row>
    <row r="74" spans="1:11" ht="31.5">
      <c r="A74" s="11"/>
      <c r="B74" s="12" t="s">
        <v>37</v>
      </c>
      <c r="C74" s="4">
        <v>-21517.6</v>
      </c>
      <c r="D74" s="4">
        <v>-18859</v>
      </c>
      <c r="E74" s="4">
        <v>21517.6</v>
      </c>
      <c r="F74" s="4">
        <v>18859</v>
      </c>
      <c r="G74" s="4">
        <f>C74+E74</f>
        <v>0</v>
      </c>
      <c r="H74" s="4">
        <f t="shared" si="1"/>
        <v>0</v>
      </c>
      <c r="I74" s="8"/>
      <c r="J74" s="8"/>
      <c r="K74" s="8"/>
    </row>
    <row r="75" spans="1:11" ht="15.75">
      <c r="A75" s="11"/>
      <c r="B75" s="12" t="s">
        <v>79</v>
      </c>
      <c r="C75" s="4">
        <v>2774.1</v>
      </c>
      <c r="D75" s="4"/>
      <c r="E75" s="4">
        <v>445.5</v>
      </c>
      <c r="F75" s="4"/>
      <c r="G75" s="4">
        <f>C75+E75</f>
        <v>3219.6</v>
      </c>
      <c r="H75" s="4">
        <f t="shared" si="1"/>
        <v>0</v>
      </c>
      <c r="I75" s="8"/>
      <c r="J75" s="8"/>
      <c r="K75" s="8"/>
    </row>
    <row r="76" spans="1:11" ht="15.75">
      <c r="A76" s="11"/>
      <c r="B76" s="12" t="s">
        <v>71</v>
      </c>
      <c r="C76" s="4"/>
      <c r="D76" s="4"/>
      <c r="E76" s="4"/>
      <c r="F76" s="4">
        <v>1.8</v>
      </c>
      <c r="G76" s="4">
        <f>C76+E76</f>
        <v>0</v>
      </c>
      <c r="H76" s="4">
        <f t="shared" si="1"/>
        <v>1.8</v>
      </c>
      <c r="I76" s="8"/>
      <c r="J76" s="8"/>
      <c r="K76" s="8"/>
    </row>
    <row r="77" spans="1:11" ht="15.75" hidden="1">
      <c r="A77" s="11"/>
      <c r="B77" s="12" t="s">
        <v>59</v>
      </c>
      <c r="C77" s="4"/>
      <c r="D77" s="4"/>
      <c r="E77" s="4"/>
      <c r="F77" s="4"/>
      <c r="G77" s="4">
        <f>C77+E77</f>
        <v>0</v>
      </c>
      <c r="H77" s="4">
        <f t="shared" si="1"/>
        <v>0</v>
      </c>
      <c r="I77" s="8"/>
      <c r="J77" s="8"/>
      <c r="K77" s="8"/>
    </row>
    <row r="78" spans="1:11" ht="22.5" customHeight="1">
      <c r="A78" s="54" t="s">
        <v>38</v>
      </c>
      <c r="B78" s="55"/>
      <c r="C78" s="4">
        <f aca="true" t="shared" si="2" ref="C78:H78">SUM(C73:C77)</f>
        <v>274708.01999999996</v>
      </c>
      <c r="D78" s="4">
        <f t="shared" si="2"/>
        <v>273574.2</v>
      </c>
      <c r="E78" s="4">
        <f t="shared" si="2"/>
        <v>40496.7</v>
      </c>
      <c r="F78" s="4">
        <f t="shared" si="2"/>
        <v>37322.3</v>
      </c>
      <c r="G78" s="4">
        <f t="shared" si="2"/>
        <v>315204.7199999999</v>
      </c>
      <c r="H78" s="4">
        <f t="shared" si="2"/>
        <v>310896.5</v>
      </c>
      <c r="I78" s="8"/>
      <c r="J78" s="8"/>
      <c r="K78" s="8"/>
    </row>
    <row r="79" spans="1:8" ht="15.75">
      <c r="A79" s="18"/>
      <c r="B79" s="18"/>
      <c r="C79" s="19"/>
      <c r="D79" s="19"/>
      <c r="E79" s="19"/>
      <c r="F79" s="19"/>
      <c r="G79" s="19"/>
      <c r="H79" s="19"/>
    </row>
    <row r="80" spans="1:9" ht="15.75">
      <c r="A80" s="15"/>
      <c r="B80" s="15"/>
      <c r="C80" s="16"/>
      <c r="D80" s="16"/>
      <c r="E80" s="16"/>
      <c r="F80" s="16"/>
      <c r="G80" s="16"/>
      <c r="H80" s="16"/>
      <c r="I80" s="17"/>
    </row>
    <row r="81" spans="1:8" ht="15.75">
      <c r="A81" s="1"/>
      <c r="B81" s="49" t="s">
        <v>82</v>
      </c>
      <c r="C81" s="50"/>
      <c r="D81" s="51"/>
      <c r="E81" s="15" t="s">
        <v>83</v>
      </c>
      <c r="F81" s="51"/>
      <c r="G81" s="3"/>
      <c r="H81" s="1"/>
    </row>
  </sheetData>
  <sheetProtection/>
  <mergeCells count="7">
    <mergeCell ref="A78:B78"/>
    <mergeCell ref="A4:H4"/>
    <mergeCell ref="A5:H5"/>
    <mergeCell ref="A7:A8"/>
    <mergeCell ref="G7:H7"/>
    <mergeCell ref="C7:D7"/>
    <mergeCell ref="E7:F7"/>
  </mergeCells>
  <printOptions/>
  <pageMargins left="0.5905511811023623" right="0" top="0.35433070866141736" bottom="0.35433070866141736" header="0" footer="0"/>
  <pageSetup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2022-02-09T13:12:46Z</cp:lastPrinted>
  <dcterms:created xsi:type="dcterms:W3CDTF">2015-05-18T06:06:25Z</dcterms:created>
  <dcterms:modified xsi:type="dcterms:W3CDTF">2022-02-10T08:14:58Z</dcterms:modified>
  <cp:category/>
  <cp:version/>
  <cp:contentType/>
  <cp:contentStatus/>
</cp:coreProperties>
</file>