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2152" sheetId="1" r:id="rId1"/>
  </sheets>
  <definedNames>
    <definedName name="_xlnm.Print_Area" localSheetId="0">'КПК0812152'!$A$1:$BM$111</definedName>
  </definedNames>
  <calcPr fullCalcOnLoad="1" refMode="R1C1"/>
</workbook>
</file>

<file path=xl/sharedStrings.xml><?xml version="1.0" encoding="utf-8"?>
<sst xmlns="http://schemas.openxmlformats.org/spreadsheetml/2006/main" count="171" uniqueCount="132">
  <si>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</si>
  <si>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</si>
  <si>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</si>
  <si>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</si>
  <si>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</si>
  <si>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</si>
  <si>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</si>
  <si>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</si>
  <si>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</si>
  <si>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</si>
  <si>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</si>
  <si>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</si>
  <si>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</si>
  <si>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</si>
  <si>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</si>
  <si>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</si>
  <si>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</si>
  <si>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</si>
  <si>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</si>
  <si>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</si>
  <si>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</si>
  <si>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</si>
  <si>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</si>
  <si>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</si>
  <si>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</si>
  <si>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</si>
  <si>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</si>
  <si>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</si>
  <si>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</si>
  <si>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</si>
  <si>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</si>
  <si>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</si>
  <si>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</si>
  <si>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</si>
  <si>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</si>
  <si>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</si>
  <si>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</si>
  <si>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</si>
  <si>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</si>
  <si>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</si>
  <si>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</si>
  <si>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</si>
  <si>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</si>
  <si>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</si>
  <si>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</si>
  <si>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</si>
  <si>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</si>
  <si>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</si>
  <si>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</si>
  <si>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</si>
  <si>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</si>
  <si>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</si>
  <si>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</si>
  <si>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</si>
  <si>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</si>
  <si>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</si>
  <si>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</si>
  <si>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</si>
  <si>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</si>
  <si>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</si>
  <si>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</si>
  <si>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</si>
  <si>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</si>
  <si>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</si>
  <si>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 у сфері соцонаального захисту та охорони здоров'я</t>
  </si>
  <si>
    <t xml:space="preserve"> Забезпечення проведення інших заходів у галузі охорони здоров"я та соціального захисту вразливих категорій населення Чортківської міської територіальної громади відповідно прийнятих програм</t>
  </si>
  <si>
    <t>Забезпечення медичними препаратами,  психотропними речовинами онкологічнохворих пацієнтів за життєвими показниками, для зменшення ускладнень, збільшення тривалості та поліпшення якості життя хворих</t>
  </si>
  <si>
    <t>Відшкодування видатків, пов'язаних з безкоштовним відпуском наркотичних засобів за результатами амбулаторного лікування жителів Чортківської міської територіальної громади.</t>
  </si>
  <si>
    <t>Відшкодування видатків, пов'язаних з наданням послуг з  медикаментозного забезпечення жителів Чортківської міської територіальної громади за безкоштовними та пільговими рецептами.</t>
  </si>
  <si>
    <t>Надання допомоги жителям міста, які через свої фізичні або інші вади обмежені в реалізації своїх прав і законних інтересів</t>
  </si>
  <si>
    <t>Надання реабілітаційних послуг особам з інвалідністю та дітям з інвалідністю</t>
  </si>
  <si>
    <t>Паліативна та хоспісна допомога задля забезпечення максимально можливої якості життя людини з невиліковною хворобою</t>
  </si>
  <si>
    <t>УСЬОГО</t>
  </si>
  <si>
    <t>Програма підтримки і розвитку діяльності Чортківської районної організації Товариства Червоного Хреста України "Турбота і милосердя" на 2021-2025 роки</t>
  </si>
  <si>
    <t>затрат</t>
  </si>
  <si>
    <t>Z1</t>
  </si>
  <si>
    <t>грн/місяць</t>
  </si>
  <si>
    <t>кошторис доходів і видатків</t>
  </si>
  <si>
    <t>продукту</t>
  </si>
  <si>
    <t>шт.</t>
  </si>
  <si>
    <t>звіт</t>
  </si>
  <si>
    <t>Кількість хворих, які користуються послугами, з них</t>
  </si>
  <si>
    <t>осіб</t>
  </si>
  <si>
    <t>проходять щоденну реабілітацію</t>
  </si>
  <si>
    <t>знаходяться на стаціонарі</t>
  </si>
  <si>
    <t>ефективності</t>
  </si>
  <si>
    <t>грн.</t>
  </si>
  <si>
    <t>якості</t>
  </si>
  <si>
    <t>Рівень забезпечення</t>
  </si>
  <si>
    <t>відс.</t>
  </si>
  <si>
    <t>Забезпечення проведення інших заходів у галузі охорони здоров"я та соціального захисту вразливих категорій населення Чортківської міської територіальної громади.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</si>
  <si>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</si>
  <si>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</si>
  <si>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</si>
  <si>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</si>
  <si>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</si>
  <si>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</si>
  <si>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</si>
  <si>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</si>
  <si>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</si>
  <si>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0812152</t>
  </si>
  <si>
    <t>Інші програми та заходи у сфері охорони здоров`я</t>
  </si>
  <si>
    <t>Управління соціального захисту та охорони здоров`я  Чортківської міської ради</t>
  </si>
  <si>
    <t>0810000</t>
  </si>
  <si>
    <t>2152</t>
  </si>
  <si>
    <t>0763</t>
  </si>
  <si>
    <t>Бюджетний кодекс України;
Закон України "Про державний бюджет України на 2023 рік" від 03.11.2022 року №2710-ІХ;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Постанова Кабінету Міністрів України від 27.08.1998 №1303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захворювань";
Рішення сесії міської ради від 09.12.2022 р. № 1211 "Про бюджет Чортківської міської територіальної громади на 2023 рік"</t>
  </si>
  <si>
    <t>бюджетної програми місцевого бюджету на 2023  рік</t>
  </si>
  <si>
    <t>Програма підтримки благодійної організації "Дім Милосердя" на 2023 -2025 роки</t>
  </si>
  <si>
    <t>Кількість заходів, залучених до програми</t>
  </si>
  <si>
    <t>Програми по забезпеченню безоплатного і пільгового відпуску лікарських засобів за рецептами лікарів у разі амбулаторного лікування окремих груп жителів Чортківської міської територіальної громади за певними категоріями захворювань на 2023-2025 роки</t>
  </si>
  <si>
    <t xml:space="preserve">Рішення сесії міської ради від 12.01.2023 р. "Про внесення змін і доповнень до рішення сесії міської ради від 09.12.2022 р. № 1211 "Про бюджет Чортківської міської територіальної      громади на 2023 рік" </t>
  </si>
  <si>
    <t>Програма розвитку та  фінансової підтримки комунального некомерційного підприємства " Чортківська центральна міська лікарня" Чортківської міської ради  на 2021-2023 роки</t>
  </si>
  <si>
    <t>Програма розвитку та фінансової підтримки комунального некомерційного підприємства «Чортківська міська стоматологічна поліклініка» Чортківської міської ради  на 2021-2023 роки</t>
  </si>
  <si>
    <t>Середньомісячна вартість витрат на один залучений захід</t>
  </si>
  <si>
    <t>Рішення сесії міської ради від 31.03.2023 р. № 1355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</si>
  <si>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18.05.2023 р. № 1443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</si>
  <si>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12.06.2023 р. № 1487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</si>
  <si>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23.08.2023 р. № 1595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</si>
  <si>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Начальник управління</t>
  </si>
  <si>
    <t>Ігор ГРИЦИК</t>
  </si>
  <si>
    <t>Програма підтримки благодійної служби милосердя "Карітас" в м.Чорткові на 2022-2024 роки</t>
  </si>
  <si>
    <t>Рішення сесії міської ради від 01.09.2023 р. № 1616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</si>
  <si>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Програма про створення безбар'єрного простору в Чортківській міській територіальній громаді на 2023-2025 р.</t>
  </si>
  <si>
    <t>Рішення сесії міської ради від 03.10.2023 р. № 1651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</si>
  <si>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Відшкодування видатків на матеріальні затрати та капітальні видатки по КНП "Центр первинної медико-санітарної допомоги" ЧМР</t>
  </si>
  <si>
    <t>Програма розвитку та фінансової підтримки комунального некомерційного підприємства "Центр первинної медико-санітарної допомоги" ЧМР</t>
  </si>
  <si>
    <t>Відшкодування видатків на закупілю медикаментів КНП "Чортківської міської стоматологічної поліклініки" ЧМР</t>
  </si>
  <si>
    <t>Відшкодування видатків на виплату пенсій та допомог, матеріальні затрати та капітальні видатки по енергозбереженню КНП "Чортківської центральної міської лікарні" ЧМР</t>
  </si>
  <si>
    <t>44-од</t>
  </si>
  <si>
    <t>Рішення сесії міської ради від 03.11.2023 р. № 1713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</si>
  <si>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Витрати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</si>
</sst>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1" fillId="0" borderId="9" xfId="0" applyFont="1" applyBorder="1" applyAlignment="1" quotePrefix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 quotePrefix="1">
      <alignment horizontal="left" vertical="top" wrapText="1"/>
    </xf>
    <xf numFmtId="0" fontId="5" fillId="0" borderId="9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 quotePrefix="1">
      <alignment horizontal="left" vertical="top" wrapText="1"/>
    </xf>
    <xf numFmtId="0" fontId="8" fillId="0" borderId="0" xfId="0" applyFont="1" applyBorder="1" applyAlignment="1">
      <alignment horizontal="center"/>
    </xf>
    <xf numFmtId="18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" fillId="0" borderId="9" xfId="0" applyFont="1" applyBorder="1" applyAlignment="1" quotePrefix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" fontId="7" fillId="0" borderId="4" xfId="0" applyNumberFormat="1" applyFont="1" applyBorder="1" applyAlignment="1">
      <alignment horizontal="center" vertical="center" wrapText="1"/>
    </xf>
    <xf numFmtId="0" fontId="13" fillId="0" borderId="9" xfId="0" applyFont="1" applyBorder="1" applyAlignment="1" quotePrefix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2" fillId="0" borderId="9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9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14" fontId="1" fillId="0" borderId="9" xfId="0" applyNumberFormat="1" applyFont="1" applyBorder="1" applyAlignment="1" quotePrefix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1"/>
  <sheetViews>
    <sheetView tabSelected="1" zoomScaleSheetLayoutView="100" workbookViewId="0" topLeftCell="A83">
      <selection activeCell="AE103" sqref="AE10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35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41:64" ht="15" customHeight="1">
      <c r="AO3" s="84" t="s">
        <v>92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41:64" ht="31.5" customHeight="1">
      <c r="AO4" s="99" t="s">
        <v>93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41:64" ht="12.75">
      <c r="AO5" s="100" t="s">
        <v>20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41:58" ht="7.5" customHeight="1"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41:58" ht="12.75" customHeight="1">
      <c r="AO7" s="122">
        <v>45240</v>
      </c>
      <c r="AP7" s="85"/>
      <c r="AQ7" s="85"/>
      <c r="AR7" s="85"/>
      <c r="AS7" s="85"/>
      <c r="AT7" s="85"/>
      <c r="AU7" s="85"/>
      <c r="AV7" s="1" t="s">
        <v>63</v>
      </c>
      <c r="AW7" s="123" t="s">
        <v>129</v>
      </c>
      <c r="AX7" s="85"/>
      <c r="AY7" s="85"/>
      <c r="AZ7" s="85"/>
      <c r="BA7" s="85"/>
      <c r="BB7" s="85"/>
      <c r="BC7" s="85"/>
      <c r="BD7" s="85"/>
      <c r="BE7" s="85"/>
      <c r="BF7" s="85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107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13" t="s">
        <v>91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34"/>
      <c r="N13" s="116" t="s">
        <v>93</v>
      </c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35"/>
      <c r="AU13" s="113" t="s">
        <v>97</v>
      </c>
      <c r="AV13" s="114"/>
      <c r="AW13" s="114"/>
      <c r="AX13" s="114"/>
      <c r="AY13" s="114"/>
      <c r="AZ13" s="114"/>
      <c r="BA13" s="114"/>
      <c r="BB13" s="11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56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7" t="s">
        <v>62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33"/>
      <c r="AU14" s="115" t="s">
        <v>55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3" t="s">
        <v>103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34"/>
      <c r="N16" s="116" t="s">
        <v>102</v>
      </c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35"/>
      <c r="AU16" s="113" t="s">
        <v>97</v>
      </c>
      <c r="AV16" s="114"/>
      <c r="AW16" s="114"/>
      <c r="AX16" s="114"/>
      <c r="AY16" s="114"/>
      <c r="AZ16" s="114"/>
      <c r="BA16" s="114"/>
      <c r="BB16" s="11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56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7" t="s">
        <v>61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33"/>
      <c r="AU17" s="115" t="s">
        <v>55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13" t="s">
        <v>100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N19" s="113" t="s">
        <v>104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26"/>
      <c r="AA19" s="113" t="s">
        <v>105</v>
      </c>
      <c r="AB19" s="114"/>
      <c r="AC19" s="114"/>
      <c r="AD19" s="114"/>
      <c r="AE19" s="114"/>
      <c r="AF19" s="114"/>
      <c r="AG19" s="114"/>
      <c r="AH19" s="114"/>
      <c r="AI19" s="114"/>
      <c r="AJ19" s="26"/>
      <c r="AK19" s="119" t="s">
        <v>101</v>
      </c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26"/>
      <c r="BE19" s="113" t="s">
        <v>98</v>
      </c>
      <c r="BF19" s="114"/>
      <c r="BG19" s="114"/>
      <c r="BH19" s="114"/>
      <c r="BI19" s="114"/>
      <c r="BJ19" s="114"/>
      <c r="BK19" s="114"/>
      <c r="BL19" s="11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56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57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21" t="s">
        <v>58</v>
      </c>
      <c r="AB20" s="121"/>
      <c r="AC20" s="121"/>
      <c r="AD20" s="121"/>
      <c r="AE20" s="121"/>
      <c r="AF20" s="121"/>
      <c r="AG20" s="121"/>
      <c r="AH20" s="121"/>
      <c r="AI20" s="121"/>
      <c r="AJ20" s="28"/>
      <c r="AK20" s="120" t="s">
        <v>59</v>
      </c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28"/>
      <c r="BE20" s="115" t="s">
        <v>60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95" t="s">
        <v>50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6">
        <f>AS22+I23</f>
        <v>7793460</v>
      </c>
      <c r="V22" s="96"/>
      <c r="W22" s="96"/>
      <c r="X22" s="96"/>
      <c r="Y22" s="96"/>
      <c r="Z22" s="96"/>
      <c r="AA22" s="96"/>
      <c r="AB22" s="96"/>
      <c r="AC22" s="96"/>
      <c r="AD22" s="96"/>
      <c r="AE22" s="111" t="s">
        <v>51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96">
        <f>2200000+1168100+45000+150000+100000+533000+1000000+130000+1000000+80000+60000+50000</f>
        <v>6516100</v>
      </c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64" ht="24.7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96">
        <f>1000000-533000+100000+22000+688360</f>
        <v>1277360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7" t="s">
        <v>37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64" ht="126" customHeight="1">
      <c r="A26" s="108" t="s">
        <v>106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64" ht="33.75" customHeight="1">
      <c r="A27" s="109" t="s">
        <v>111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</row>
    <row r="28" spans="1:64" ht="33.75" customHeight="1">
      <c r="A28" s="41" t="s">
        <v>115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64" ht="33.75" customHeight="1">
      <c r="A29" s="41" t="s">
        <v>116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64" ht="33.75" customHeight="1">
      <c r="A30" s="41" t="s">
        <v>117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</row>
    <row r="31" spans="1:64" ht="33.75" customHeight="1">
      <c r="A31" s="41" t="s">
        <v>118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</row>
    <row r="32" spans="1:64" ht="33.75" customHeight="1">
      <c r="A32" s="45" t="s">
        <v>122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256" ht="33.75" customHeight="1">
      <c r="A33" s="45" t="s">
        <v>124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5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5" t="s">
        <v>122</v>
      </c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5" t="s">
        <v>122</v>
      </c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</row>
    <row r="34" spans="1:256" ht="33.75" customHeight="1">
      <c r="A34" s="45" t="s">
        <v>130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0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40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40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</row>
    <row r="35" spans="1:64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15.75" customHeight="1">
      <c r="A36" s="83" t="s">
        <v>36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</row>
    <row r="37" spans="1:64" ht="27.75" customHeight="1">
      <c r="A37" s="93" t="s">
        <v>28</v>
      </c>
      <c r="B37" s="93"/>
      <c r="C37" s="93"/>
      <c r="D37" s="93"/>
      <c r="E37" s="93"/>
      <c r="F37" s="93"/>
      <c r="G37" s="62" t="s">
        <v>40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4"/>
    </row>
    <row r="38" spans="1:64" ht="15.75" hidden="1">
      <c r="A38" s="55">
        <v>1</v>
      </c>
      <c r="B38" s="55"/>
      <c r="C38" s="55"/>
      <c r="D38" s="55"/>
      <c r="E38" s="55"/>
      <c r="F38" s="55"/>
      <c r="G38" s="62">
        <v>2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</row>
    <row r="39" spans="1:79" ht="10.5" customHeight="1" hidden="1">
      <c r="A39" s="61" t="s">
        <v>33</v>
      </c>
      <c r="B39" s="61"/>
      <c r="C39" s="61"/>
      <c r="D39" s="61"/>
      <c r="E39" s="61"/>
      <c r="F39" s="61"/>
      <c r="G39" s="72" t="s">
        <v>7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  <c r="CA39" s="1" t="s">
        <v>49</v>
      </c>
    </row>
    <row r="40" spans="1:79" ht="12.75" customHeight="1">
      <c r="A40" s="61">
        <v>1</v>
      </c>
      <c r="B40" s="61"/>
      <c r="C40" s="61"/>
      <c r="D40" s="61"/>
      <c r="E40" s="61"/>
      <c r="F40" s="61"/>
      <c r="G40" s="53" t="s">
        <v>64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48</v>
      </c>
    </row>
    <row r="41" spans="1:64" ht="12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</row>
    <row r="42" spans="1:64" ht="15.75" customHeight="1">
      <c r="A42" s="83" t="s">
        <v>38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</row>
    <row r="43" spans="1:64" ht="15.75" customHeight="1">
      <c r="A43" s="108" t="s">
        <v>90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</row>
    <row r="44" spans="1:64" ht="12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64" ht="15.75" customHeight="1">
      <c r="A45" s="83" t="s">
        <v>39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</row>
    <row r="46" spans="1:64" ht="27.75" customHeight="1">
      <c r="A46" s="93" t="s">
        <v>28</v>
      </c>
      <c r="B46" s="93"/>
      <c r="C46" s="93"/>
      <c r="D46" s="93"/>
      <c r="E46" s="93"/>
      <c r="F46" s="93"/>
      <c r="G46" s="62" t="s">
        <v>25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4"/>
    </row>
    <row r="47" spans="1:64" ht="15.75" hidden="1">
      <c r="A47" s="55">
        <v>1</v>
      </c>
      <c r="B47" s="55"/>
      <c r="C47" s="55"/>
      <c r="D47" s="55"/>
      <c r="E47" s="55"/>
      <c r="F47" s="55"/>
      <c r="G47" s="62">
        <v>2</v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4"/>
    </row>
    <row r="48" spans="1:79" ht="10.5" customHeight="1" hidden="1">
      <c r="A48" s="61" t="s">
        <v>6</v>
      </c>
      <c r="B48" s="61"/>
      <c r="C48" s="61"/>
      <c r="D48" s="61"/>
      <c r="E48" s="61"/>
      <c r="F48" s="61"/>
      <c r="G48" s="72" t="s">
        <v>7</v>
      </c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4"/>
      <c r="CA48" s="1" t="s">
        <v>11</v>
      </c>
    </row>
    <row r="49" spans="1:79" ht="12.75" customHeight="1">
      <c r="A49" s="61">
        <v>1</v>
      </c>
      <c r="B49" s="61"/>
      <c r="C49" s="61"/>
      <c r="D49" s="61"/>
      <c r="E49" s="61"/>
      <c r="F49" s="61"/>
      <c r="G49" s="53" t="s">
        <v>65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60"/>
      <c r="CA49" s="1" t="s">
        <v>12</v>
      </c>
    </row>
    <row r="50" spans="1:64" ht="25.5" customHeight="1">
      <c r="A50" s="61">
        <v>2</v>
      </c>
      <c r="B50" s="61"/>
      <c r="C50" s="61"/>
      <c r="D50" s="61"/>
      <c r="E50" s="61"/>
      <c r="F50" s="61"/>
      <c r="G50" s="53" t="s">
        <v>66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60"/>
    </row>
    <row r="51" spans="1:6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ht="15.75" customHeight="1">
      <c r="A52" s="83" t="s">
        <v>41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64" ht="15" customHeight="1">
      <c r="A53" s="92" t="s">
        <v>99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22"/>
      <c r="BB53" s="22"/>
      <c r="BC53" s="22"/>
      <c r="BD53" s="22"/>
      <c r="BE53" s="22"/>
      <c r="BF53" s="22"/>
      <c r="BG53" s="22"/>
      <c r="BH53" s="22"/>
      <c r="BI53" s="6"/>
      <c r="BJ53" s="6"/>
      <c r="BK53" s="6"/>
      <c r="BL53" s="6"/>
    </row>
    <row r="54" spans="1:60" ht="15.75" customHeight="1">
      <c r="A54" s="55" t="s">
        <v>28</v>
      </c>
      <c r="B54" s="55"/>
      <c r="C54" s="55"/>
      <c r="D54" s="65" t="s">
        <v>26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7"/>
      <c r="AC54" s="55" t="s">
        <v>29</v>
      </c>
      <c r="AD54" s="55"/>
      <c r="AE54" s="55"/>
      <c r="AF54" s="55"/>
      <c r="AG54" s="55"/>
      <c r="AH54" s="55"/>
      <c r="AI54" s="55"/>
      <c r="AJ54" s="55"/>
      <c r="AK54" s="55" t="s">
        <v>30</v>
      </c>
      <c r="AL54" s="55"/>
      <c r="AM54" s="55"/>
      <c r="AN54" s="55"/>
      <c r="AO54" s="55"/>
      <c r="AP54" s="55"/>
      <c r="AQ54" s="55"/>
      <c r="AR54" s="55"/>
      <c r="AS54" s="55" t="s">
        <v>27</v>
      </c>
      <c r="AT54" s="55"/>
      <c r="AU54" s="55"/>
      <c r="AV54" s="55"/>
      <c r="AW54" s="55"/>
      <c r="AX54" s="55"/>
      <c r="AY54" s="55"/>
      <c r="AZ54" s="55"/>
      <c r="BA54" s="18"/>
      <c r="BB54" s="18"/>
      <c r="BC54" s="18"/>
      <c r="BD54" s="18"/>
      <c r="BE54" s="18"/>
      <c r="BF54" s="18"/>
      <c r="BG54" s="18"/>
      <c r="BH54" s="18"/>
    </row>
    <row r="55" spans="1:60" ht="28.5" customHeight="1">
      <c r="A55" s="55"/>
      <c r="B55" s="55"/>
      <c r="C55" s="55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70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18"/>
      <c r="BB55" s="18"/>
      <c r="BC55" s="18"/>
      <c r="BD55" s="18"/>
      <c r="BE55" s="18"/>
      <c r="BF55" s="18"/>
      <c r="BG55" s="18"/>
      <c r="BH55" s="18"/>
    </row>
    <row r="56" spans="1:60" ht="15.75">
      <c r="A56" s="55">
        <v>1</v>
      </c>
      <c r="B56" s="55"/>
      <c r="C56" s="55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8"/>
      <c r="AC56" s="55">
        <v>3</v>
      </c>
      <c r="AD56" s="55"/>
      <c r="AE56" s="55"/>
      <c r="AF56" s="55"/>
      <c r="AG56" s="55"/>
      <c r="AH56" s="55"/>
      <c r="AI56" s="55"/>
      <c r="AJ56" s="55"/>
      <c r="AK56" s="55">
        <v>4</v>
      </c>
      <c r="AL56" s="55"/>
      <c r="AM56" s="55"/>
      <c r="AN56" s="55"/>
      <c r="AO56" s="55"/>
      <c r="AP56" s="55"/>
      <c r="AQ56" s="55"/>
      <c r="AR56" s="55"/>
      <c r="AS56" s="55">
        <v>5</v>
      </c>
      <c r="AT56" s="55"/>
      <c r="AU56" s="55"/>
      <c r="AV56" s="55"/>
      <c r="AW56" s="55"/>
      <c r="AX56" s="55"/>
      <c r="AY56" s="55"/>
      <c r="AZ56" s="55"/>
      <c r="BA56" s="18"/>
      <c r="BB56" s="18"/>
      <c r="BC56" s="18"/>
      <c r="BD56" s="18"/>
      <c r="BE56" s="18"/>
      <c r="BF56" s="18"/>
      <c r="BG56" s="18"/>
      <c r="BH56" s="18"/>
    </row>
    <row r="57" spans="1:79" s="4" customFormat="1" ht="12.75" customHeight="1" hidden="1">
      <c r="A57" s="61" t="s">
        <v>6</v>
      </c>
      <c r="B57" s="61"/>
      <c r="C57" s="61"/>
      <c r="D57" s="50" t="s">
        <v>7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2"/>
      <c r="AC57" s="101" t="s">
        <v>8</v>
      </c>
      <c r="AD57" s="101"/>
      <c r="AE57" s="101"/>
      <c r="AF57" s="101"/>
      <c r="AG57" s="101"/>
      <c r="AH57" s="101"/>
      <c r="AI57" s="101"/>
      <c r="AJ57" s="101"/>
      <c r="AK57" s="101" t="s">
        <v>9</v>
      </c>
      <c r="AL57" s="101"/>
      <c r="AM57" s="101"/>
      <c r="AN57" s="101"/>
      <c r="AO57" s="101"/>
      <c r="AP57" s="101"/>
      <c r="AQ57" s="101"/>
      <c r="AR57" s="101"/>
      <c r="AS57" s="79" t="s">
        <v>10</v>
      </c>
      <c r="AT57" s="101"/>
      <c r="AU57" s="101"/>
      <c r="AV57" s="101"/>
      <c r="AW57" s="101"/>
      <c r="AX57" s="101"/>
      <c r="AY57" s="101"/>
      <c r="AZ57" s="101"/>
      <c r="BA57" s="19"/>
      <c r="BB57" s="20"/>
      <c r="BC57" s="20"/>
      <c r="BD57" s="20"/>
      <c r="BE57" s="20"/>
      <c r="BF57" s="20"/>
      <c r="BG57" s="20"/>
      <c r="BH57" s="20"/>
      <c r="CA57" s="4" t="s">
        <v>13</v>
      </c>
    </row>
    <row r="58" spans="1:79" ht="38.25" customHeight="1">
      <c r="A58" s="61">
        <v>1</v>
      </c>
      <c r="B58" s="61"/>
      <c r="C58" s="61"/>
      <c r="D58" s="53" t="s">
        <v>67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60"/>
      <c r="AC58" s="94">
        <v>125000</v>
      </c>
      <c r="AD58" s="94"/>
      <c r="AE58" s="94"/>
      <c r="AF58" s="94"/>
      <c r="AG58" s="94"/>
      <c r="AH58" s="94"/>
      <c r="AI58" s="94"/>
      <c r="AJ58" s="94"/>
      <c r="AK58" s="94">
        <v>0</v>
      </c>
      <c r="AL58" s="94"/>
      <c r="AM58" s="94"/>
      <c r="AN58" s="94"/>
      <c r="AO58" s="94"/>
      <c r="AP58" s="94"/>
      <c r="AQ58" s="94"/>
      <c r="AR58" s="94"/>
      <c r="AS58" s="94">
        <f aca="true" t="shared" si="0" ref="AS58:AS65">AC58+AK58</f>
        <v>125000</v>
      </c>
      <c r="AT58" s="94"/>
      <c r="AU58" s="94"/>
      <c r="AV58" s="94"/>
      <c r="AW58" s="94"/>
      <c r="AX58" s="94"/>
      <c r="AY58" s="94"/>
      <c r="AZ58" s="94"/>
      <c r="BA58" s="21"/>
      <c r="BB58" s="21"/>
      <c r="BC58" s="21"/>
      <c r="BD58" s="21"/>
      <c r="BE58" s="21"/>
      <c r="BF58" s="21"/>
      <c r="BG58" s="21"/>
      <c r="BH58" s="21"/>
      <c r="CA58" s="1" t="s">
        <v>14</v>
      </c>
    </row>
    <row r="59" spans="1:60" ht="38.25" customHeight="1">
      <c r="A59" s="61">
        <v>2</v>
      </c>
      <c r="B59" s="61"/>
      <c r="C59" s="61"/>
      <c r="D59" s="53" t="s">
        <v>68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60"/>
      <c r="AC59" s="94">
        <v>1125000</v>
      </c>
      <c r="AD59" s="94"/>
      <c r="AE59" s="94"/>
      <c r="AF59" s="94"/>
      <c r="AG59" s="94"/>
      <c r="AH59" s="94"/>
      <c r="AI59" s="94"/>
      <c r="AJ59" s="94"/>
      <c r="AK59" s="94">
        <v>0</v>
      </c>
      <c r="AL59" s="94"/>
      <c r="AM59" s="94"/>
      <c r="AN59" s="94"/>
      <c r="AO59" s="94"/>
      <c r="AP59" s="94"/>
      <c r="AQ59" s="94"/>
      <c r="AR59" s="94"/>
      <c r="AS59" s="94">
        <f t="shared" si="0"/>
        <v>1125000</v>
      </c>
      <c r="AT59" s="94"/>
      <c r="AU59" s="94"/>
      <c r="AV59" s="94"/>
      <c r="AW59" s="94"/>
      <c r="AX59" s="94"/>
      <c r="AY59" s="94"/>
      <c r="AZ59" s="94"/>
      <c r="BA59" s="21"/>
      <c r="BB59" s="21"/>
      <c r="BC59" s="21"/>
      <c r="BD59" s="21"/>
      <c r="BE59" s="21"/>
      <c r="BF59" s="21"/>
      <c r="BG59" s="21"/>
      <c r="BH59" s="21"/>
    </row>
    <row r="60" spans="1:60" ht="25.5" customHeight="1">
      <c r="A60" s="61">
        <v>3</v>
      </c>
      <c r="B60" s="61"/>
      <c r="C60" s="61"/>
      <c r="D60" s="53" t="s">
        <v>69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60"/>
      <c r="AC60" s="94">
        <f>50000+50000</f>
        <v>100000</v>
      </c>
      <c r="AD60" s="94"/>
      <c r="AE60" s="94"/>
      <c r="AF60" s="94"/>
      <c r="AG60" s="94"/>
      <c r="AH60" s="94"/>
      <c r="AI60" s="94"/>
      <c r="AJ60" s="94"/>
      <c r="AK60" s="94">
        <v>0</v>
      </c>
      <c r="AL60" s="94"/>
      <c r="AM60" s="94"/>
      <c r="AN60" s="94"/>
      <c r="AO60" s="94"/>
      <c r="AP60" s="94"/>
      <c r="AQ60" s="94"/>
      <c r="AR60" s="94"/>
      <c r="AS60" s="94">
        <f t="shared" si="0"/>
        <v>100000</v>
      </c>
      <c r="AT60" s="94"/>
      <c r="AU60" s="94"/>
      <c r="AV60" s="94"/>
      <c r="AW60" s="94"/>
      <c r="AX60" s="94"/>
      <c r="AY60" s="94"/>
      <c r="AZ60" s="94"/>
      <c r="BA60" s="21"/>
      <c r="BB60" s="21"/>
      <c r="BC60" s="21"/>
      <c r="BD60" s="21"/>
      <c r="BE60" s="21"/>
      <c r="BF60" s="21"/>
      <c r="BG60" s="21"/>
      <c r="BH60" s="21"/>
    </row>
    <row r="61" spans="1:60" ht="12.75" customHeight="1">
      <c r="A61" s="61">
        <v>4</v>
      </c>
      <c r="B61" s="61"/>
      <c r="C61" s="61"/>
      <c r="D61" s="53" t="s">
        <v>70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60"/>
      <c r="AC61" s="94">
        <f>700000+100000</f>
        <v>800000</v>
      </c>
      <c r="AD61" s="94"/>
      <c r="AE61" s="94"/>
      <c r="AF61" s="94"/>
      <c r="AG61" s="94"/>
      <c r="AH61" s="94"/>
      <c r="AI61" s="94"/>
      <c r="AJ61" s="94"/>
      <c r="AK61" s="94">
        <v>0</v>
      </c>
      <c r="AL61" s="94"/>
      <c r="AM61" s="94"/>
      <c r="AN61" s="94"/>
      <c r="AO61" s="94"/>
      <c r="AP61" s="94"/>
      <c r="AQ61" s="94"/>
      <c r="AR61" s="94"/>
      <c r="AS61" s="94">
        <f t="shared" si="0"/>
        <v>800000</v>
      </c>
      <c r="AT61" s="94"/>
      <c r="AU61" s="94"/>
      <c r="AV61" s="94"/>
      <c r="AW61" s="94"/>
      <c r="AX61" s="94"/>
      <c r="AY61" s="94"/>
      <c r="AZ61" s="94"/>
      <c r="BA61" s="21"/>
      <c r="BB61" s="21"/>
      <c r="BC61" s="21"/>
      <c r="BD61" s="21"/>
      <c r="BE61" s="21"/>
      <c r="BF61" s="21"/>
      <c r="BG61" s="21"/>
      <c r="BH61" s="21"/>
    </row>
    <row r="62" spans="1:60" ht="25.5" customHeight="1">
      <c r="A62" s="61">
        <v>5</v>
      </c>
      <c r="B62" s="61"/>
      <c r="C62" s="61"/>
      <c r="D62" s="53" t="s">
        <v>71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60"/>
      <c r="AC62" s="94">
        <v>200000</v>
      </c>
      <c r="AD62" s="94"/>
      <c r="AE62" s="94"/>
      <c r="AF62" s="94"/>
      <c r="AG62" s="94"/>
      <c r="AH62" s="94"/>
      <c r="AI62" s="94"/>
      <c r="AJ62" s="94"/>
      <c r="AK62" s="94">
        <v>0</v>
      </c>
      <c r="AL62" s="94"/>
      <c r="AM62" s="94"/>
      <c r="AN62" s="94"/>
      <c r="AO62" s="94"/>
      <c r="AP62" s="94"/>
      <c r="AQ62" s="94"/>
      <c r="AR62" s="94"/>
      <c r="AS62" s="94">
        <f t="shared" si="0"/>
        <v>200000</v>
      </c>
      <c r="AT62" s="94"/>
      <c r="AU62" s="94"/>
      <c r="AV62" s="94"/>
      <c r="AW62" s="94"/>
      <c r="AX62" s="94"/>
      <c r="AY62" s="94"/>
      <c r="AZ62" s="94"/>
      <c r="BA62" s="21"/>
      <c r="BB62" s="21"/>
      <c r="BC62" s="21"/>
      <c r="BD62" s="21"/>
      <c r="BE62" s="21"/>
      <c r="BF62" s="21"/>
      <c r="BG62" s="21"/>
      <c r="BH62" s="21"/>
    </row>
    <row r="63" spans="1:60" ht="25.5" customHeight="1">
      <c r="A63" s="50">
        <v>6</v>
      </c>
      <c r="B63" s="51"/>
      <c r="C63" s="52"/>
      <c r="D63" s="53" t="s">
        <v>128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42"/>
      <c r="AC63" s="47">
        <f>1168100+150000+533000+1000000+1000000</f>
        <v>3851100</v>
      </c>
      <c r="AD63" s="43"/>
      <c r="AE63" s="43"/>
      <c r="AF63" s="43"/>
      <c r="AG63" s="43"/>
      <c r="AH63" s="43"/>
      <c r="AI63" s="43"/>
      <c r="AJ63" s="44"/>
      <c r="AK63" s="47">
        <f>1000000-533000+688360</f>
        <v>1155360</v>
      </c>
      <c r="AL63" s="43"/>
      <c r="AM63" s="43"/>
      <c r="AN63" s="43"/>
      <c r="AO63" s="43"/>
      <c r="AP63" s="43"/>
      <c r="AQ63" s="43"/>
      <c r="AR63" s="44"/>
      <c r="AS63" s="47">
        <f t="shared" si="0"/>
        <v>5006460</v>
      </c>
      <c r="AT63" s="43"/>
      <c r="AU63" s="43"/>
      <c r="AV63" s="43"/>
      <c r="AW63" s="43"/>
      <c r="AX63" s="43"/>
      <c r="AY63" s="43"/>
      <c r="AZ63" s="44"/>
      <c r="BA63" s="21"/>
      <c r="BB63" s="21"/>
      <c r="BC63" s="21"/>
      <c r="BD63" s="21"/>
      <c r="BE63" s="21"/>
      <c r="BF63" s="21"/>
      <c r="BG63" s="21"/>
      <c r="BH63" s="21"/>
    </row>
    <row r="64" spans="1:60" ht="25.5" customHeight="1">
      <c r="A64" s="50">
        <v>7</v>
      </c>
      <c r="B64" s="51"/>
      <c r="C64" s="52"/>
      <c r="D64" s="53" t="s">
        <v>127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42"/>
      <c r="AC64" s="47">
        <f>175000+60000</f>
        <v>235000</v>
      </c>
      <c r="AD64" s="43"/>
      <c r="AE64" s="43"/>
      <c r="AF64" s="43"/>
      <c r="AG64" s="43"/>
      <c r="AH64" s="43"/>
      <c r="AI64" s="43"/>
      <c r="AJ64" s="44"/>
      <c r="AK64" s="47">
        <f>100000+22000</f>
        <v>122000</v>
      </c>
      <c r="AL64" s="43"/>
      <c r="AM64" s="43"/>
      <c r="AN64" s="43"/>
      <c r="AO64" s="43"/>
      <c r="AP64" s="43"/>
      <c r="AQ64" s="43"/>
      <c r="AR64" s="44"/>
      <c r="AS64" s="47">
        <f>AC64+AK64</f>
        <v>357000</v>
      </c>
      <c r="AT64" s="43"/>
      <c r="AU64" s="43"/>
      <c r="AV64" s="43"/>
      <c r="AW64" s="43"/>
      <c r="AX64" s="43"/>
      <c r="AY64" s="43"/>
      <c r="AZ64" s="44"/>
      <c r="BA64" s="21"/>
      <c r="BB64" s="21"/>
      <c r="BC64" s="21"/>
      <c r="BD64" s="21"/>
      <c r="BE64" s="21"/>
      <c r="BF64" s="21"/>
      <c r="BG64" s="21"/>
      <c r="BH64" s="21"/>
    </row>
    <row r="65" spans="1:60" ht="25.5" customHeight="1">
      <c r="A65" s="50">
        <v>8</v>
      </c>
      <c r="B65" s="48"/>
      <c r="C65" s="49"/>
      <c r="D65" s="53" t="s">
        <v>125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42"/>
      <c r="AC65" s="47">
        <v>80000</v>
      </c>
      <c r="AD65" s="48"/>
      <c r="AE65" s="48"/>
      <c r="AF65" s="48"/>
      <c r="AG65" s="48"/>
      <c r="AH65" s="48"/>
      <c r="AI65" s="48"/>
      <c r="AJ65" s="49"/>
      <c r="AK65" s="47">
        <v>0</v>
      </c>
      <c r="AL65" s="48"/>
      <c r="AM65" s="48"/>
      <c r="AN65" s="48"/>
      <c r="AO65" s="48"/>
      <c r="AP65" s="48"/>
      <c r="AQ65" s="48"/>
      <c r="AR65" s="49"/>
      <c r="AS65" s="47">
        <f t="shared" si="0"/>
        <v>80000</v>
      </c>
      <c r="AT65" s="48"/>
      <c r="AU65" s="48"/>
      <c r="AV65" s="48"/>
      <c r="AW65" s="48"/>
      <c r="AX65" s="48"/>
      <c r="AY65" s="48"/>
      <c r="AZ65" s="49"/>
      <c r="BA65" s="21"/>
      <c r="BB65" s="21"/>
      <c r="BC65" s="21"/>
      <c r="BD65" s="21"/>
      <c r="BE65" s="21"/>
      <c r="BF65" s="21"/>
      <c r="BG65" s="21"/>
      <c r="BH65" s="21"/>
    </row>
    <row r="66" spans="1:60" s="4" customFormat="1" ht="12.75">
      <c r="A66" s="103"/>
      <c r="B66" s="103"/>
      <c r="C66" s="103"/>
      <c r="D66" s="124" t="s">
        <v>72</v>
      </c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6"/>
      <c r="AC66" s="112">
        <f>AC58+AC59+AC60+AC61+AC62+AC63+AC64+AC65</f>
        <v>6516100</v>
      </c>
      <c r="AD66" s="112"/>
      <c r="AE66" s="112"/>
      <c r="AF66" s="112"/>
      <c r="AG66" s="112"/>
      <c r="AH66" s="112"/>
      <c r="AI66" s="112"/>
      <c r="AJ66" s="112"/>
      <c r="AK66" s="112">
        <f>AK58+AK59+AK60+AK61+AK62+AK63+AK64+AK65</f>
        <v>1277360</v>
      </c>
      <c r="AL66" s="112"/>
      <c r="AM66" s="112"/>
      <c r="AN66" s="112"/>
      <c r="AO66" s="112"/>
      <c r="AP66" s="112"/>
      <c r="AQ66" s="112"/>
      <c r="AR66" s="112"/>
      <c r="AS66" s="112">
        <f>AS58+AS59+AS60+AS61+AS62+AS63+AS64+AS65</f>
        <v>7793460</v>
      </c>
      <c r="AT66" s="112"/>
      <c r="AU66" s="112"/>
      <c r="AV66" s="112"/>
      <c r="AW66" s="112"/>
      <c r="AX66" s="112"/>
      <c r="AY66" s="112"/>
      <c r="AZ66" s="112"/>
      <c r="BA66" s="38"/>
      <c r="BB66" s="38"/>
      <c r="BC66" s="38"/>
      <c r="BD66" s="38"/>
      <c r="BE66" s="38"/>
      <c r="BF66" s="38"/>
      <c r="BG66" s="38"/>
      <c r="BH66" s="38"/>
    </row>
    <row r="68" spans="1:64" ht="15.75" customHeight="1">
      <c r="A68" s="97" t="s">
        <v>42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</row>
    <row r="69" spans="1:64" ht="15" customHeight="1">
      <c r="A69" s="92" t="s">
        <v>99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51" ht="15.75" customHeight="1">
      <c r="A70" s="55" t="s">
        <v>28</v>
      </c>
      <c r="B70" s="55"/>
      <c r="C70" s="55"/>
      <c r="D70" s="65" t="s">
        <v>34</v>
      </c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7"/>
      <c r="AB70" s="55" t="s">
        <v>29</v>
      </c>
      <c r="AC70" s="55"/>
      <c r="AD70" s="55"/>
      <c r="AE70" s="55"/>
      <c r="AF70" s="55"/>
      <c r="AG70" s="55"/>
      <c r="AH70" s="55"/>
      <c r="AI70" s="55"/>
      <c r="AJ70" s="55" t="s">
        <v>30</v>
      </c>
      <c r="AK70" s="55"/>
      <c r="AL70" s="55"/>
      <c r="AM70" s="55"/>
      <c r="AN70" s="55"/>
      <c r="AO70" s="55"/>
      <c r="AP70" s="55"/>
      <c r="AQ70" s="55"/>
      <c r="AR70" s="55" t="s">
        <v>27</v>
      </c>
      <c r="AS70" s="55"/>
      <c r="AT70" s="55"/>
      <c r="AU70" s="55"/>
      <c r="AV70" s="55"/>
      <c r="AW70" s="55"/>
      <c r="AX70" s="55"/>
      <c r="AY70" s="55"/>
    </row>
    <row r="71" spans="1:51" ht="28.5" customHeight="1">
      <c r="A71" s="55"/>
      <c r="B71" s="55"/>
      <c r="C71" s="55"/>
      <c r="D71" s="68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70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</row>
    <row r="72" spans="1:51" ht="15.75" customHeight="1">
      <c r="A72" s="55">
        <v>1</v>
      </c>
      <c r="B72" s="55"/>
      <c r="C72" s="55"/>
      <c r="D72" s="56">
        <v>2</v>
      </c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8"/>
      <c r="AB72" s="55">
        <v>3</v>
      </c>
      <c r="AC72" s="55"/>
      <c r="AD72" s="55"/>
      <c r="AE72" s="55"/>
      <c r="AF72" s="55"/>
      <c r="AG72" s="55"/>
      <c r="AH72" s="55"/>
      <c r="AI72" s="55"/>
      <c r="AJ72" s="55">
        <v>4</v>
      </c>
      <c r="AK72" s="55"/>
      <c r="AL72" s="55"/>
      <c r="AM72" s="55"/>
      <c r="AN72" s="55"/>
      <c r="AO72" s="55"/>
      <c r="AP72" s="55"/>
      <c r="AQ72" s="55"/>
      <c r="AR72" s="55">
        <v>5</v>
      </c>
      <c r="AS72" s="55"/>
      <c r="AT72" s="55"/>
      <c r="AU72" s="55"/>
      <c r="AV72" s="55"/>
      <c r="AW72" s="55"/>
      <c r="AX72" s="55"/>
      <c r="AY72" s="55"/>
    </row>
    <row r="73" spans="1:79" ht="12.75" customHeight="1" hidden="1">
      <c r="A73" s="61" t="s">
        <v>6</v>
      </c>
      <c r="B73" s="61"/>
      <c r="C73" s="61"/>
      <c r="D73" s="72" t="s">
        <v>7</v>
      </c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4"/>
      <c r="AB73" s="101" t="s">
        <v>8</v>
      </c>
      <c r="AC73" s="101"/>
      <c r="AD73" s="101"/>
      <c r="AE73" s="101"/>
      <c r="AF73" s="101"/>
      <c r="AG73" s="101"/>
      <c r="AH73" s="101"/>
      <c r="AI73" s="101"/>
      <c r="AJ73" s="101" t="s">
        <v>9</v>
      </c>
      <c r="AK73" s="101"/>
      <c r="AL73" s="101"/>
      <c r="AM73" s="101"/>
      <c r="AN73" s="101"/>
      <c r="AO73" s="101"/>
      <c r="AP73" s="101"/>
      <c r="AQ73" s="101"/>
      <c r="AR73" s="101" t="s">
        <v>10</v>
      </c>
      <c r="AS73" s="101"/>
      <c r="AT73" s="101"/>
      <c r="AU73" s="101"/>
      <c r="AV73" s="101"/>
      <c r="AW73" s="101"/>
      <c r="AX73" s="101"/>
      <c r="AY73" s="101"/>
      <c r="CA73" s="1" t="s">
        <v>15</v>
      </c>
    </row>
    <row r="74" spans="1:79" ht="25.5" customHeight="1">
      <c r="A74" s="61">
        <v>1</v>
      </c>
      <c r="B74" s="61"/>
      <c r="C74" s="61"/>
      <c r="D74" s="53" t="s">
        <v>121</v>
      </c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60"/>
      <c r="AB74" s="94">
        <v>200000</v>
      </c>
      <c r="AC74" s="94"/>
      <c r="AD74" s="94"/>
      <c r="AE74" s="94"/>
      <c r="AF74" s="94"/>
      <c r="AG74" s="94"/>
      <c r="AH74" s="94"/>
      <c r="AI74" s="94"/>
      <c r="AJ74" s="94">
        <v>0</v>
      </c>
      <c r="AK74" s="94"/>
      <c r="AL74" s="94"/>
      <c r="AM74" s="94"/>
      <c r="AN74" s="94"/>
      <c r="AO74" s="94"/>
      <c r="AP74" s="94"/>
      <c r="AQ74" s="94"/>
      <c r="AR74" s="94">
        <f aca="true" t="shared" si="1" ref="AR74:AR82">AB74+AJ74</f>
        <v>200000</v>
      </c>
      <c r="AS74" s="94"/>
      <c r="AT74" s="94"/>
      <c r="AU74" s="94"/>
      <c r="AV74" s="94"/>
      <c r="AW74" s="94"/>
      <c r="AX74" s="94"/>
      <c r="AY74" s="94"/>
      <c r="CA74" s="1" t="s">
        <v>16</v>
      </c>
    </row>
    <row r="75" spans="1:51" ht="49.5" customHeight="1">
      <c r="A75" s="61">
        <v>2</v>
      </c>
      <c r="B75" s="61"/>
      <c r="C75" s="61"/>
      <c r="D75" s="53" t="s">
        <v>110</v>
      </c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60"/>
      <c r="AB75" s="94">
        <v>1250000</v>
      </c>
      <c r="AC75" s="94"/>
      <c r="AD75" s="94"/>
      <c r="AE75" s="94"/>
      <c r="AF75" s="94"/>
      <c r="AG75" s="94"/>
      <c r="AH75" s="94"/>
      <c r="AI75" s="94"/>
      <c r="AJ75" s="94">
        <v>0</v>
      </c>
      <c r="AK75" s="94"/>
      <c r="AL75" s="94"/>
      <c r="AM75" s="94"/>
      <c r="AN75" s="94"/>
      <c r="AO75" s="94"/>
      <c r="AP75" s="94"/>
      <c r="AQ75" s="94"/>
      <c r="AR75" s="94">
        <f t="shared" si="1"/>
        <v>1250000</v>
      </c>
      <c r="AS75" s="94"/>
      <c r="AT75" s="94"/>
      <c r="AU75" s="94"/>
      <c r="AV75" s="94"/>
      <c r="AW75" s="94"/>
      <c r="AX75" s="94"/>
      <c r="AY75" s="94"/>
    </row>
    <row r="76" spans="1:51" ht="15" customHeight="1">
      <c r="A76" s="61">
        <v>3</v>
      </c>
      <c r="B76" s="61"/>
      <c r="C76" s="61"/>
      <c r="D76" s="53" t="s">
        <v>108</v>
      </c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60"/>
      <c r="AB76" s="94">
        <v>700000</v>
      </c>
      <c r="AC76" s="94"/>
      <c r="AD76" s="94"/>
      <c r="AE76" s="94"/>
      <c r="AF76" s="94"/>
      <c r="AG76" s="94"/>
      <c r="AH76" s="94"/>
      <c r="AI76" s="94"/>
      <c r="AJ76" s="94">
        <v>0</v>
      </c>
      <c r="AK76" s="94"/>
      <c r="AL76" s="94"/>
      <c r="AM76" s="94"/>
      <c r="AN76" s="94"/>
      <c r="AO76" s="94"/>
      <c r="AP76" s="94"/>
      <c r="AQ76" s="94"/>
      <c r="AR76" s="94">
        <f t="shared" si="1"/>
        <v>700000</v>
      </c>
      <c r="AS76" s="94"/>
      <c r="AT76" s="94"/>
      <c r="AU76" s="94"/>
      <c r="AV76" s="94"/>
      <c r="AW76" s="94"/>
      <c r="AX76" s="94"/>
      <c r="AY76" s="94"/>
    </row>
    <row r="77" spans="1:51" ht="25.5" customHeight="1">
      <c r="A77" s="61">
        <v>4</v>
      </c>
      <c r="B77" s="61"/>
      <c r="C77" s="61"/>
      <c r="D77" s="53" t="s">
        <v>73</v>
      </c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60"/>
      <c r="AB77" s="94">
        <f>50000+50000</f>
        <v>100000</v>
      </c>
      <c r="AC77" s="94"/>
      <c r="AD77" s="94"/>
      <c r="AE77" s="94"/>
      <c r="AF77" s="94"/>
      <c r="AG77" s="94"/>
      <c r="AH77" s="94"/>
      <c r="AI77" s="94"/>
      <c r="AJ77" s="94">
        <v>0</v>
      </c>
      <c r="AK77" s="94"/>
      <c r="AL77" s="94"/>
      <c r="AM77" s="94"/>
      <c r="AN77" s="94"/>
      <c r="AO77" s="94"/>
      <c r="AP77" s="94"/>
      <c r="AQ77" s="94"/>
      <c r="AR77" s="94">
        <f t="shared" si="1"/>
        <v>100000</v>
      </c>
      <c r="AS77" s="94"/>
      <c r="AT77" s="94"/>
      <c r="AU77" s="94"/>
      <c r="AV77" s="94"/>
      <c r="AW77" s="94"/>
      <c r="AX77" s="94"/>
      <c r="AY77" s="94"/>
    </row>
    <row r="78" spans="1:51" ht="39" customHeight="1">
      <c r="A78" s="50">
        <v>5</v>
      </c>
      <c r="B78" s="51"/>
      <c r="C78" s="52"/>
      <c r="D78" s="53" t="s">
        <v>112</v>
      </c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42"/>
      <c r="AB78" s="47">
        <f>1168100+150000+533000+1000000+1000000</f>
        <v>3851100</v>
      </c>
      <c r="AC78" s="43"/>
      <c r="AD78" s="43"/>
      <c r="AE78" s="43"/>
      <c r="AF78" s="43"/>
      <c r="AG78" s="43"/>
      <c r="AH78" s="43"/>
      <c r="AI78" s="44"/>
      <c r="AJ78" s="47">
        <f>1000000-533000+688360</f>
        <v>1155360</v>
      </c>
      <c r="AK78" s="43"/>
      <c r="AL78" s="43"/>
      <c r="AM78" s="43"/>
      <c r="AN78" s="43"/>
      <c r="AO78" s="43"/>
      <c r="AP78" s="43"/>
      <c r="AQ78" s="44"/>
      <c r="AR78" s="47">
        <f t="shared" si="1"/>
        <v>5006460</v>
      </c>
      <c r="AS78" s="43"/>
      <c r="AT78" s="43"/>
      <c r="AU78" s="43"/>
      <c r="AV78" s="43"/>
      <c r="AW78" s="43"/>
      <c r="AX78" s="43"/>
      <c r="AY78" s="44"/>
    </row>
    <row r="79" spans="1:51" ht="39" customHeight="1">
      <c r="A79" s="50">
        <v>6</v>
      </c>
      <c r="B79" s="48"/>
      <c r="C79" s="49"/>
      <c r="D79" s="53" t="s">
        <v>113</v>
      </c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42"/>
      <c r="AB79" s="47">
        <f>45000+60000</f>
        <v>105000</v>
      </c>
      <c r="AC79" s="48"/>
      <c r="AD79" s="48"/>
      <c r="AE79" s="48"/>
      <c r="AF79" s="48"/>
      <c r="AG79" s="48"/>
      <c r="AH79" s="48"/>
      <c r="AI79" s="49"/>
      <c r="AJ79" s="47">
        <f>100000+22000</f>
        <v>122000</v>
      </c>
      <c r="AK79" s="48"/>
      <c r="AL79" s="48"/>
      <c r="AM79" s="48"/>
      <c r="AN79" s="48"/>
      <c r="AO79" s="48"/>
      <c r="AP79" s="48"/>
      <c r="AQ79" s="49"/>
      <c r="AR79" s="47">
        <f>AB79+AJ79</f>
        <v>227000</v>
      </c>
      <c r="AS79" s="48"/>
      <c r="AT79" s="48"/>
      <c r="AU79" s="48"/>
      <c r="AV79" s="48"/>
      <c r="AW79" s="48"/>
      <c r="AX79" s="48"/>
      <c r="AY79" s="49"/>
    </row>
    <row r="80" spans="1:51" ht="37.5" customHeight="1">
      <c r="A80" s="50">
        <v>7</v>
      </c>
      <c r="B80" s="51"/>
      <c r="C80" s="52"/>
      <c r="D80" s="53" t="s">
        <v>123</v>
      </c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42"/>
      <c r="AB80" s="47">
        <v>130000</v>
      </c>
      <c r="AC80" s="43"/>
      <c r="AD80" s="43"/>
      <c r="AE80" s="43"/>
      <c r="AF80" s="43"/>
      <c r="AG80" s="43"/>
      <c r="AH80" s="43"/>
      <c r="AI80" s="44"/>
      <c r="AJ80" s="47">
        <v>0</v>
      </c>
      <c r="AK80" s="43"/>
      <c r="AL80" s="43"/>
      <c r="AM80" s="43"/>
      <c r="AN80" s="43"/>
      <c r="AO80" s="43"/>
      <c r="AP80" s="43"/>
      <c r="AQ80" s="44"/>
      <c r="AR80" s="47">
        <f>AB80+AJ80</f>
        <v>130000</v>
      </c>
      <c r="AS80" s="43"/>
      <c r="AT80" s="43"/>
      <c r="AU80" s="43"/>
      <c r="AV80" s="43"/>
      <c r="AW80" s="43"/>
      <c r="AX80" s="43"/>
      <c r="AY80" s="44"/>
    </row>
    <row r="81" spans="1:51" ht="37.5" customHeight="1">
      <c r="A81" s="50">
        <v>8</v>
      </c>
      <c r="B81" s="51"/>
      <c r="C81" s="52"/>
      <c r="D81" s="53" t="s">
        <v>126</v>
      </c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42"/>
      <c r="AB81" s="47">
        <v>80000</v>
      </c>
      <c r="AC81" s="43"/>
      <c r="AD81" s="43"/>
      <c r="AE81" s="43"/>
      <c r="AF81" s="43"/>
      <c r="AG81" s="43"/>
      <c r="AH81" s="43"/>
      <c r="AI81" s="44"/>
      <c r="AJ81" s="47">
        <v>0</v>
      </c>
      <c r="AK81" s="43"/>
      <c r="AL81" s="43"/>
      <c r="AM81" s="43"/>
      <c r="AN81" s="43"/>
      <c r="AO81" s="43"/>
      <c r="AP81" s="43"/>
      <c r="AQ81" s="44"/>
      <c r="AR81" s="47">
        <f t="shared" si="1"/>
        <v>80000</v>
      </c>
      <c r="AS81" s="43"/>
      <c r="AT81" s="43"/>
      <c r="AU81" s="43"/>
      <c r="AV81" s="43"/>
      <c r="AW81" s="43"/>
      <c r="AX81" s="43"/>
      <c r="AY81" s="44"/>
    </row>
    <row r="82" spans="1:51" s="4" customFormat="1" ht="12.75" customHeight="1">
      <c r="A82" s="103"/>
      <c r="B82" s="103"/>
      <c r="C82" s="103"/>
      <c r="D82" s="124" t="s">
        <v>27</v>
      </c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6"/>
      <c r="AB82" s="112">
        <f>AB74+AB75+AB76+AB77+AB78+AB79+AB80+AB81</f>
        <v>6416100</v>
      </c>
      <c r="AC82" s="112"/>
      <c r="AD82" s="112"/>
      <c r="AE82" s="112"/>
      <c r="AF82" s="112"/>
      <c r="AG82" s="112"/>
      <c r="AH82" s="112"/>
      <c r="AI82" s="112"/>
      <c r="AJ82" s="112">
        <f>AJ74+AJ75+AJ76+AJ77+AJ78+AJ79+AJ81</f>
        <v>1277360</v>
      </c>
      <c r="AK82" s="112"/>
      <c r="AL82" s="112"/>
      <c r="AM82" s="112"/>
      <c r="AN82" s="112"/>
      <c r="AO82" s="112"/>
      <c r="AP82" s="112"/>
      <c r="AQ82" s="112"/>
      <c r="AR82" s="112">
        <f t="shared" si="1"/>
        <v>7693460</v>
      </c>
      <c r="AS82" s="112"/>
      <c r="AT82" s="112"/>
      <c r="AU82" s="112"/>
      <c r="AV82" s="112"/>
      <c r="AW82" s="112"/>
      <c r="AX82" s="112"/>
      <c r="AY82" s="112"/>
    </row>
    <row r="83" ht="17.25" customHeight="1"/>
    <row r="84" spans="1:64" ht="15.75" customHeight="1">
      <c r="A84" s="83" t="s">
        <v>43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</row>
    <row r="85" spans="1:64" ht="30" customHeight="1">
      <c r="A85" s="55" t="s">
        <v>28</v>
      </c>
      <c r="B85" s="55"/>
      <c r="C85" s="55"/>
      <c r="D85" s="55"/>
      <c r="E85" s="55"/>
      <c r="F85" s="55"/>
      <c r="G85" s="56" t="s">
        <v>44</v>
      </c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8"/>
      <c r="Z85" s="55" t="s">
        <v>2</v>
      </c>
      <c r="AA85" s="55"/>
      <c r="AB85" s="55"/>
      <c r="AC85" s="55"/>
      <c r="AD85" s="55"/>
      <c r="AE85" s="55" t="s">
        <v>1</v>
      </c>
      <c r="AF85" s="55"/>
      <c r="AG85" s="55"/>
      <c r="AH85" s="55"/>
      <c r="AI85" s="55"/>
      <c r="AJ85" s="55"/>
      <c r="AK85" s="55"/>
      <c r="AL85" s="55"/>
      <c r="AM85" s="55"/>
      <c r="AN85" s="55"/>
      <c r="AO85" s="56" t="s">
        <v>29</v>
      </c>
      <c r="AP85" s="57"/>
      <c r="AQ85" s="57"/>
      <c r="AR85" s="57"/>
      <c r="AS85" s="57"/>
      <c r="AT85" s="57"/>
      <c r="AU85" s="57"/>
      <c r="AV85" s="58"/>
      <c r="AW85" s="56" t="s">
        <v>30</v>
      </c>
      <c r="AX85" s="57"/>
      <c r="AY85" s="57"/>
      <c r="AZ85" s="57"/>
      <c r="BA85" s="57"/>
      <c r="BB85" s="57"/>
      <c r="BC85" s="57"/>
      <c r="BD85" s="58"/>
      <c r="BE85" s="56" t="s">
        <v>27</v>
      </c>
      <c r="BF85" s="57"/>
      <c r="BG85" s="57"/>
      <c r="BH85" s="57"/>
      <c r="BI85" s="57"/>
      <c r="BJ85" s="57"/>
      <c r="BK85" s="57"/>
      <c r="BL85" s="58"/>
    </row>
    <row r="86" spans="1:64" ht="15.75" customHeight="1">
      <c r="A86" s="55">
        <v>1</v>
      </c>
      <c r="B86" s="55"/>
      <c r="C86" s="55"/>
      <c r="D86" s="55"/>
      <c r="E86" s="55"/>
      <c r="F86" s="55"/>
      <c r="G86" s="56">
        <v>2</v>
      </c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55">
        <v>3</v>
      </c>
      <c r="AA86" s="55"/>
      <c r="AB86" s="55"/>
      <c r="AC86" s="55"/>
      <c r="AD86" s="55"/>
      <c r="AE86" s="55">
        <v>4</v>
      </c>
      <c r="AF86" s="55"/>
      <c r="AG86" s="55"/>
      <c r="AH86" s="55"/>
      <c r="AI86" s="55"/>
      <c r="AJ86" s="55"/>
      <c r="AK86" s="55"/>
      <c r="AL86" s="55"/>
      <c r="AM86" s="55"/>
      <c r="AN86" s="55"/>
      <c r="AO86" s="55">
        <v>5</v>
      </c>
      <c r="AP86" s="55"/>
      <c r="AQ86" s="55"/>
      <c r="AR86" s="55"/>
      <c r="AS86" s="55"/>
      <c r="AT86" s="55"/>
      <c r="AU86" s="55"/>
      <c r="AV86" s="55"/>
      <c r="AW86" s="55">
        <v>6</v>
      </c>
      <c r="AX86" s="55"/>
      <c r="AY86" s="55"/>
      <c r="AZ86" s="55"/>
      <c r="BA86" s="55"/>
      <c r="BB86" s="55"/>
      <c r="BC86" s="55"/>
      <c r="BD86" s="55"/>
      <c r="BE86" s="55">
        <v>7</v>
      </c>
      <c r="BF86" s="55"/>
      <c r="BG86" s="55"/>
      <c r="BH86" s="55"/>
      <c r="BI86" s="55"/>
      <c r="BJ86" s="55"/>
      <c r="BK86" s="55"/>
      <c r="BL86" s="55"/>
    </row>
    <row r="87" spans="1:79" ht="12.75" customHeight="1" hidden="1">
      <c r="A87" s="61" t="s">
        <v>33</v>
      </c>
      <c r="B87" s="61"/>
      <c r="C87" s="61"/>
      <c r="D87" s="61"/>
      <c r="E87" s="61"/>
      <c r="F87" s="61"/>
      <c r="G87" s="72" t="s">
        <v>7</v>
      </c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4"/>
      <c r="Z87" s="61" t="s">
        <v>19</v>
      </c>
      <c r="AA87" s="61"/>
      <c r="AB87" s="61"/>
      <c r="AC87" s="61"/>
      <c r="AD87" s="61"/>
      <c r="AE87" s="78" t="s">
        <v>32</v>
      </c>
      <c r="AF87" s="78"/>
      <c r="AG87" s="78"/>
      <c r="AH87" s="78"/>
      <c r="AI87" s="78"/>
      <c r="AJ87" s="78"/>
      <c r="AK87" s="78"/>
      <c r="AL87" s="78"/>
      <c r="AM87" s="78"/>
      <c r="AN87" s="72"/>
      <c r="AO87" s="101" t="s">
        <v>8</v>
      </c>
      <c r="AP87" s="101"/>
      <c r="AQ87" s="101"/>
      <c r="AR87" s="101"/>
      <c r="AS87" s="101"/>
      <c r="AT87" s="101"/>
      <c r="AU87" s="101"/>
      <c r="AV87" s="101"/>
      <c r="AW87" s="101" t="s">
        <v>31</v>
      </c>
      <c r="AX87" s="101"/>
      <c r="AY87" s="101"/>
      <c r="AZ87" s="101"/>
      <c r="BA87" s="101"/>
      <c r="BB87" s="101"/>
      <c r="BC87" s="101"/>
      <c r="BD87" s="101"/>
      <c r="BE87" s="101" t="s">
        <v>75</v>
      </c>
      <c r="BF87" s="101"/>
      <c r="BG87" s="101"/>
      <c r="BH87" s="101"/>
      <c r="BI87" s="101"/>
      <c r="BJ87" s="101"/>
      <c r="BK87" s="101"/>
      <c r="BL87" s="101"/>
      <c r="CA87" s="1" t="s">
        <v>17</v>
      </c>
    </row>
    <row r="88" spans="1:79" s="4" customFormat="1" ht="12.75" customHeight="1">
      <c r="A88" s="103">
        <v>0</v>
      </c>
      <c r="B88" s="103"/>
      <c r="C88" s="103"/>
      <c r="D88" s="103"/>
      <c r="E88" s="103"/>
      <c r="F88" s="103"/>
      <c r="G88" s="75" t="s">
        <v>74</v>
      </c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7"/>
      <c r="Z88" s="104"/>
      <c r="AA88" s="104"/>
      <c r="AB88" s="104"/>
      <c r="AC88" s="104"/>
      <c r="AD88" s="104"/>
      <c r="AE88" s="105"/>
      <c r="AF88" s="105"/>
      <c r="AG88" s="105"/>
      <c r="AH88" s="105"/>
      <c r="AI88" s="105"/>
      <c r="AJ88" s="105"/>
      <c r="AK88" s="105"/>
      <c r="AL88" s="105"/>
      <c r="AM88" s="105"/>
      <c r="AN88" s="106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  <c r="BJ88" s="112"/>
      <c r="BK88" s="112"/>
      <c r="BL88" s="112"/>
      <c r="CA88" s="4" t="s">
        <v>18</v>
      </c>
    </row>
    <row r="89" spans="1:64" ht="12.75" customHeight="1">
      <c r="A89" s="61">
        <v>0</v>
      </c>
      <c r="B89" s="61"/>
      <c r="C89" s="61"/>
      <c r="D89" s="61"/>
      <c r="E89" s="61"/>
      <c r="F89" s="61"/>
      <c r="G89" s="80" t="s">
        <v>131</v>
      </c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2"/>
      <c r="Z89" s="79" t="s">
        <v>76</v>
      </c>
      <c r="AA89" s="79"/>
      <c r="AB89" s="79"/>
      <c r="AC89" s="79"/>
      <c r="AD89" s="79"/>
      <c r="AE89" s="80" t="s">
        <v>77</v>
      </c>
      <c r="AF89" s="81"/>
      <c r="AG89" s="81"/>
      <c r="AH89" s="81"/>
      <c r="AI89" s="81"/>
      <c r="AJ89" s="81"/>
      <c r="AK89" s="81"/>
      <c r="AL89" s="81"/>
      <c r="AM89" s="81"/>
      <c r="AN89" s="82"/>
      <c r="AO89" s="112">
        <f>AC66</f>
        <v>6516100</v>
      </c>
      <c r="AP89" s="112"/>
      <c r="AQ89" s="112"/>
      <c r="AR89" s="112"/>
      <c r="AS89" s="112"/>
      <c r="AT89" s="112"/>
      <c r="AU89" s="112"/>
      <c r="AV89" s="112"/>
      <c r="AW89" s="94">
        <f>AK66</f>
        <v>1277360</v>
      </c>
      <c r="AX89" s="94"/>
      <c r="AY89" s="94"/>
      <c r="AZ89" s="94"/>
      <c r="BA89" s="94"/>
      <c r="BB89" s="94"/>
      <c r="BC89" s="94"/>
      <c r="BD89" s="94"/>
      <c r="BE89" s="94">
        <f>AO89+AW89</f>
        <v>7793460</v>
      </c>
      <c r="BF89" s="94"/>
      <c r="BG89" s="94"/>
      <c r="BH89" s="94"/>
      <c r="BI89" s="94"/>
      <c r="BJ89" s="94"/>
      <c r="BK89" s="94"/>
      <c r="BL89" s="94"/>
    </row>
    <row r="90" spans="1:64" s="4" customFormat="1" ht="12.75" customHeight="1">
      <c r="A90" s="103">
        <v>0</v>
      </c>
      <c r="B90" s="103"/>
      <c r="C90" s="103"/>
      <c r="D90" s="103"/>
      <c r="E90" s="103"/>
      <c r="F90" s="103"/>
      <c r="G90" s="127" t="s">
        <v>78</v>
      </c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9"/>
      <c r="Z90" s="104"/>
      <c r="AA90" s="104"/>
      <c r="AB90" s="104"/>
      <c r="AC90" s="104"/>
      <c r="AD90" s="104"/>
      <c r="AE90" s="127"/>
      <c r="AF90" s="128"/>
      <c r="AG90" s="128"/>
      <c r="AH90" s="128"/>
      <c r="AI90" s="128"/>
      <c r="AJ90" s="128"/>
      <c r="AK90" s="128"/>
      <c r="AL90" s="128"/>
      <c r="AM90" s="128"/>
      <c r="AN90" s="129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</row>
    <row r="91" spans="1:64" ht="12.75" customHeight="1">
      <c r="A91" s="61">
        <v>0</v>
      </c>
      <c r="B91" s="61"/>
      <c r="C91" s="61"/>
      <c r="D91" s="61"/>
      <c r="E91" s="61"/>
      <c r="F91" s="61"/>
      <c r="G91" s="80" t="s">
        <v>109</v>
      </c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2"/>
      <c r="Z91" s="79" t="s">
        <v>79</v>
      </c>
      <c r="AA91" s="79"/>
      <c r="AB91" s="79"/>
      <c r="AC91" s="79"/>
      <c r="AD91" s="79"/>
      <c r="AE91" s="80" t="s">
        <v>80</v>
      </c>
      <c r="AF91" s="81"/>
      <c r="AG91" s="81"/>
      <c r="AH91" s="81"/>
      <c r="AI91" s="81"/>
      <c r="AJ91" s="81"/>
      <c r="AK91" s="81"/>
      <c r="AL91" s="81"/>
      <c r="AM91" s="81"/>
      <c r="AN91" s="82"/>
      <c r="AO91" s="94">
        <v>7</v>
      </c>
      <c r="AP91" s="94"/>
      <c r="AQ91" s="94"/>
      <c r="AR91" s="94"/>
      <c r="AS91" s="94"/>
      <c r="AT91" s="94"/>
      <c r="AU91" s="94"/>
      <c r="AV91" s="94"/>
      <c r="AW91" s="94">
        <v>0</v>
      </c>
      <c r="AX91" s="94"/>
      <c r="AY91" s="94"/>
      <c r="AZ91" s="94"/>
      <c r="BA91" s="94"/>
      <c r="BB91" s="94"/>
      <c r="BC91" s="94"/>
      <c r="BD91" s="94"/>
      <c r="BE91" s="94">
        <v>7</v>
      </c>
      <c r="BF91" s="94"/>
      <c r="BG91" s="94"/>
      <c r="BH91" s="94"/>
      <c r="BI91" s="94"/>
      <c r="BJ91" s="94"/>
      <c r="BK91" s="94"/>
      <c r="BL91" s="94"/>
    </row>
    <row r="92" spans="1:64" ht="12.75" customHeight="1">
      <c r="A92" s="61">
        <v>0</v>
      </c>
      <c r="B92" s="61"/>
      <c r="C92" s="61"/>
      <c r="D92" s="61"/>
      <c r="E92" s="61"/>
      <c r="F92" s="61"/>
      <c r="G92" s="80" t="s">
        <v>81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2"/>
      <c r="Z92" s="79" t="s">
        <v>82</v>
      </c>
      <c r="AA92" s="79"/>
      <c r="AB92" s="79"/>
      <c r="AC92" s="79"/>
      <c r="AD92" s="79"/>
      <c r="AE92" s="80" t="s">
        <v>80</v>
      </c>
      <c r="AF92" s="81"/>
      <c r="AG92" s="81"/>
      <c r="AH92" s="81"/>
      <c r="AI92" s="81"/>
      <c r="AJ92" s="81"/>
      <c r="AK92" s="81"/>
      <c r="AL92" s="81"/>
      <c r="AM92" s="81"/>
      <c r="AN92" s="82"/>
      <c r="AO92" s="94">
        <v>260</v>
      </c>
      <c r="AP92" s="94"/>
      <c r="AQ92" s="94"/>
      <c r="AR92" s="94"/>
      <c r="AS92" s="94"/>
      <c r="AT92" s="94"/>
      <c r="AU92" s="94"/>
      <c r="AV92" s="94"/>
      <c r="AW92" s="94">
        <v>0</v>
      </c>
      <c r="AX92" s="94"/>
      <c r="AY92" s="94"/>
      <c r="AZ92" s="94"/>
      <c r="BA92" s="94"/>
      <c r="BB92" s="94"/>
      <c r="BC92" s="94"/>
      <c r="BD92" s="94"/>
      <c r="BE92" s="94">
        <v>260</v>
      </c>
      <c r="BF92" s="94"/>
      <c r="BG92" s="94"/>
      <c r="BH92" s="94"/>
      <c r="BI92" s="94"/>
      <c r="BJ92" s="94"/>
      <c r="BK92" s="94"/>
      <c r="BL92" s="94"/>
    </row>
    <row r="93" spans="1:64" ht="12.75" customHeight="1">
      <c r="A93" s="61">
        <v>0</v>
      </c>
      <c r="B93" s="61"/>
      <c r="C93" s="61"/>
      <c r="D93" s="61"/>
      <c r="E93" s="61"/>
      <c r="F93" s="61"/>
      <c r="G93" s="80" t="s">
        <v>83</v>
      </c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2"/>
      <c r="Z93" s="79" t="s">
        <v>82</v>
      </c>
      <c r="AA93" s="79"/>
      <c r="AB93" s="79"/>
      <c r="AC93" s="79"/>
      <c r="AD93" s="79"/>
      <c r="AE93" s="80" t="s">
        <v>80</v>
      </c>
      <c r="AF93" s="81"/>
      <c r="AG93" s="81"/>
      <c r="AH93" s="81"/>
      <c r="AI93" s="81"/>
      <c r="AJ93" s="81"/>
      <c r="AK93" s="81"/>
      <c r="AL93" s="81"/>
      <c r="AM93" s="81"/>
      <c r="AN93" s="82"/>
      <c r="AO93" s="94">
        <f>85+32+45+22</f>
        <v>184</v>
      </c>
      <c r="AP93" s="94"/>
      <c r="AQ93" s="94"/>
      <c r="AR93" s="94"/>
      <c r="AS93" s="94"/>
      <c r="AT93" s="94"/>
      <c r="AU93" s="94"/>
      <c r="AV93" s="94"/>
      <c r="AW93" s="94">
        <v>0</v>
      </c>
      <c r="AX93" s="94"/>
      <c r="AY93" s="94"/>
      <c r="AZ93" s="94"/>
      <c r="BA93" s="94"/>
      <c r="BB93" s="94"/>
      <c r="BC93" s="94"/>
      <c r="BD93" s="94"/>
      <c r="BE93" s="94">
        <v>184</v>
      </c>
      <c r="BF93" s="94"/>
      <c r="BG93" s="94"/>
      <c r="BH93" s="94"/>
      <c r="BI93" s="94"/>
      <c r="BJ93" s="94"/>
      <c r="BK93" s="94"/>
      <c r="BL93" s="94"/>
    </row>
    <row r="94" spans="1:64" ht="12.75" customHeight="1">
      <c r="A94" s="61">
        <v>0</v>
      </c>
      <c r="B94" s="61"/>
      <c r="C94" s="61"/>
      <c r="D94" s="61"/>
      <c r="E94" s="61"/>
      <c r="F94" s="61"/>
      <c r="G94" s="80" t="s">
        <v>84</v>
      </c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2"/>
      <c r="Z94" s="79" t="s">
        <v>82</v>
      </c>
      <c r="AA94" s="79"/>
      <c r="AB94" s="79"/>
      <c r="AC94" s="79"/>
      <c r="AD94" s="79"/>
      <c r="AE94" s="80" t="s">
        <v>80</v>
      </c>
      <c r="AF94" s="81"/>
      <c r="AG94" s="81"/>
      <c r="AH94" s="81"/>
      <c r="AI94" s="81"/>
      <c r="AJ94" s="81"/>
      <c r="AK94" s="81"/>
      <c r="AL94" s="81"/>
      <c r="AM94" s="81"/>
      <c r="AN94" s="82"/>
      <c r="AO94" s="94">
        <f>33+43</f>
        <v>76</v>
      </c>
      <c r="AP94" s="94"/>
      <c r="AQ94" s="94"/>
      <c r="AR94" s="94"/>
      <c r="AS94" s="94"/>
      <c r="AT94" s="94"/>
      <c r="AU94" s="94"/>
      <c r="AV94" s="94"/>
      <c r="AW94" s="94">
        <v>0</v>
      </c>
      <c r="AX94" s="94"/>
      <c r="AY94" s="94"/>
      <c r="AZ94" s="94"/>
      <c r="BA94" s="94"/>
      <c r="BB94" s="94"/>
      <c r="BC94" s="94"/>
      <c r="BD94" s="94"/>
      <c r="BE94" s="94">
        <f>33+43</f>
        <v>76</v>
      </c>
      <c r="BF94" s="94"/>
      <c r="BG94" s="94"/>
      <c r="BH94" s="94"/>
      <c r="BI94" s="94"/>
      <c r="BJ94" s="94"/>
      <c r="BK94" s="94"/>
      <c r="BL94" s="94"/>
    </row>
    <row r="95" spans="1:64" s="4" customFormat="1" ht="12.75" customHeight="1">
      <c r="A95" s="103">
        <v>0</v>
      </c>
      <c r="B95" s="103"/>
      <c r="C95" s="103"/>
      <c r="D95" s="103"/>
      <c r="E95" s="103"/>
      <c r="F95" s="103"/>
      <c r="G95" s="127" t="s">
        <v>85</v>
      </c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9"/>
      <c r="Z95" s="104"/>
      <c r="AA95" s="104"/>
      <c r="AB95" s="104"/>
      <c r="AC95" s="104"/>
      <c r="AD95" s="104"/>
      <c r="AE95" s="127"/>
      <c r="AF95" s="128"/>
      <c r="AG95" s="128"/>
      <c r="AH95" s="128"/>
      <c r="AI95" s="128"/>
      <c r="AJ95" s="128"/>
      <c r="AK95" s="128"/>
      <c r="AL95" s="128"/>
      <c r="AM95" s="128"/>
      <c r="AN95" s="129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</row>
    <row r="96" spans="1:64" ht="12.75" customHeight="1">
      <c r="A96" s="61">
        <v>0</v>
      </c>
      <c r="B96" s="61"/>
      <c r="C96" s="61"/>
      <c r="D96" s="61"/>
      <c r="E96" s="61"/>
      <c r="F96" s="61"/>
      <c r="G96" s="80" t="s">
        <v>114</v>
      </c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2"/>
      <c r="Z96" s="79" t="s">
        <v>86</v>
      </c>
      <c r="AA96" s="79"/>
      <c r="AB96" s="79"/>
      <c r="AC96" s="79"/>
      <c r="AD96" s="79"/>
      <c r="AE96" s="80" t="s">
        <v>80</v>
      </c>
      <c r="AF96" s="81"/>
      <c r="AG96" s="81"/>
      <c r="AH96" s="81"/>
      <c r="AI96" s="81"/>
      <c r="AJ96" s="81"/>
      <c r="AK96" s="81"/>
      <c r="AL96" s="81"/>
      <c r="AM96" s="81"/>
      <c r="AN96" s="82"/>
      <c r="AO96" s="94">
        <f>AO89/AO91/12</f>
        <v>77572.61904761904</v>
      </c>
      <c r="AP96" s="94"/>
      <c r="AQ96" s="94"/>
      <c r="AR96" s="94"/>
      <c r="AS96" s="94"/>
      <c r="AT96" s="94"/>
      <c r="AU96" s="94"/>
      <c r="AV96" s="94"/>
      <c r="AW96" s="94">
        <v>0</v>
      </c>
      <c r="AX96" s="94"/>
      <c r="AY96" s="94"/>
      <c r="AZ96" s="94"/>
      <c r="BA96" s="94"/>
      <c r="BB96" s="94"/>
      <c r="BC96" s="94"/>
      <c r="BD96" s="94"/>
      <c r="BE96" s="94">
        <f>AO96+AW96</f>
        <v>77572.61904761904</v>
      </c>
      <c r="BF96" s="94"/>
      <c r="BG96" s="94"/>
      <c r="BH96" s="94"/>
      <c r="BI96" s="94"/>
      <c r="BJ96" s="94"/>
      <c r="BK96" s="94"/>
      <c r="BL96" s="94"/>
    </row>
    <row r="97" spans="1:64" s="4" customFormat="1" ht="12.75" customHeight="1">
      <c r="A97" s="103">
        <v>0</v>
      </c>
      <c r="B97" s="103"/>
      <c r="C97" s="103"/>
      <c r="D97" s="103"/>
      <c r="E97" s="103"/>
      <c r="F97" s="103"/>
      <c r="G97" s="127" t="s">
        <v>87</v>
      </c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9"/>
      <c r="Z97" s="104"/>
      <c r="AA97" s="104"/>
      <c r="AB97" s="104"/>
      <c r="AC97" s="104"/>
      <c r="AD97" s="104"/>
      <c r="AE97" s="127"/>
      <c r="AF97" s="128"/>
      <c r="AG97" s="128"/>
      <c r="AH97" s="128"/>
      <c r="AI97" s="128"/>
      <c r="AJ97" s="128"/>
      <c r="AK97" s="128"/>
      <c r="AL97" s="128"/>
      <c r="AM97" s="128"/>
      <c r="AN97" s="129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</row>
    <row r="98" spans="1:64" ht="12.75" customHeight="1">
      <c r="A98" s="61">
        <v>0</v>
      </c>
      <c r="B98" s="61"/>
      <c r="C98" s="61"/>
      <c r="D98" s="61"/>
      <c r="E98" s="61"/>
      <c r="F98" s="61"/>
      <c r="G98" s="80" t="s">
        <v>88</v>
      </c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2"/>
      <c r="Z98" s="79" t="s">
        <v>89</v>
      </c>
      <c r="AA98" s="79"/>
      <c r="AB98" s="79"/>
      <c r="AC98" s="79"/>
      <c r="AD98" s="79"/>
      <c r="AE98" s="80" t="s">
        <v>80</v>
      </c>
      <c r="AF98" s="81"/>
      <c r="AG98" s="81"/>
      <c r="AH98" s="81"/>
      <c r="AI98" s="81"/>
      <c r="AJ98" s="81"/>
      <c r="AK98" s="81"/>
      <c r="AL98" s="81"/>
      <c r="AM98" s="81"/>
      <c r="AN98" s="82"/>
      <c r="AO98" s="94">
        <v>100</v>
      </c>
      <c r="AP98" s="94"/>
      <c r="AQ98" s="94"/>
      <c r="AR98" s="94"/>
      <c r="AS98" s="94"/>
      <c r="AT98" s="94"/>
      <c r="AU98" s="94"/>
      <c r="AV98" s="94"/>
      <c r="AW98" s="94">
        <v>0</v>
      </c>
      <c r="AX98" s="94"/>
      <c r="AY98" s="94"/>
      <c r="AZ98" s="94"/>
      <c r="BA98" s="94"/>
      <c r="BB98" s="94"/>
      <c r="BC98" s="94"/>
      <c r="BD98" s="94"/>
      <c r="BE98" s="94">
        <v>100</v>
      </c>
      <c r="BF98" s="94"/>
      <c r="BG98" s="94"/>
      <c r="BH98" s="94"/>
      <c r="BI98" s="94"/>
      <c r="BJ98" s="94"/>
      <c r="BK98" s="94"/>
      <c r="BL98" s="94"/>
    </row>
    <row r="99" spans="41:64" ht="12.75"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1" spans="1:59" ht="16.5" customHeight="1">
      <c r="A101" s="89" t="s">
        <v>119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5"/>
      <c r="AO101" s="91" t="s">
        <v>120</v>
      </c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</row>
    <row r="102" spans="23:59" ht="12.75">
      <c r="W102" s="71" t="s">
        <v>5</v>
      </c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O102" s="71" t="s">
        <v>52</v>
      </c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</row>
    <row r="103" spans="1:6" ht="15.75" customHeight="1">
      <c r="A103" s="102" t="s">
        <v>3</v>
      </c>
      <c r="B103" s="102"/>
      <c r="C103" s="102"/>
      <c r="D103" s="102"/>
      <c r="E103" s="102"/>
      <c r="F103" s="102"/>
    </row>
    <row r="104" spans="1:45" ht="12.75" customHeight="1">
      <c r="A104" s="84" t="s">
        <v>94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</row>
    <row r="105" spans="1:45" ht="12.75">
      <c r="A105" s="86" t="s">
        <v>47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</row>
    <row r="106" spans="1:45" ht="10.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</row>
    <row r="107" spans="1:59" ht="15.75" customHeight="1">
      <c r="A107" s="89" t="s">
        <v>95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5"/>
      <c r="AO107" s="91" t="s">
        <v>96</v>
      </c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</row>
    <row r="108" spans="23:59" ht="12.75">
      <c r="W108" s="71" t="s">
        <v>5</v>
      </c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O108" s="71" t="s">
        <v>52</v>
      </c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</row>
    <row r="109" spans="1:8" ht="12.75">
      <c r="A109" s="87">
        <v>45240</v>
      </c>
      <c r="B109" s="88"/>
      <c r="C109" s="88"/>
      <c r="D109" s="88"/>
      <c r="E109" s="88"/>
      <c r="F109" s="88"/>
      <c r="G109" s="88"/>
      <c r="H109" s="88"/>
    </row>
    <row r="110" spans="1:17" ht="12.75">
      <c r="A110" s="71" t="s">
        <v>45</v>
      </c>
      <c r="B110" s="71"/>
      <c r="C110" s="71"/>
      <c r="D110" s="71"/>
      <c r="E110" s="71"/>
      <c r="F110" s="71"/>
      <c r="G110" s="71"/>
      <c r="H110" s="71"/>
      <c r="I110" s="17"/>
      <c r="J110" s="17"/>
      <c r="K110" s="17"/>
      <c r="L110" s="17"/>
      <c r="M110" s="17"/>
      <c r="N110" s="17"/>
      <c r="O110" s="17"/>
      <c r="P110" s="17"/>
      <c r="Q110" s="17"/>
    </row>
    <row r="111" ht="12.75">
      <c r="A111" s="24" t="s">
        <v>46</v>
      </c>
    </row>
  </sheetData>
  <mergeCells count="313">
    <mergeCell ref="D63:AB63"/>
    <mergeCell ref="AC63:AJ63"/>
    <mergeCell ref="AK63:AR63"/>
    <mergeCell ref="AR81:AY81"/>
    <mergeCell ref="AJ81:AQ81"/>
    <mergeCell ref="AR79:AY79"/>
    <mergeCell ref="A32:BL32"/>
    <mergeCell ref="D79:AA79"/>
    <mergeCell ref="A79:C79"/>
    <mergeCell ref="AB79:AI79"/>
    <mergeCell ref="AJ79:AQ79"/>
    <mergeCell ref="AS64:AZ64"/>
    <mergeCell ref="A63:C63"/>
    <mergeCell ref="A64:C64"/>
    <mergeCell ref="D64:AB64"/>
    <mergeCell ref="AC64:AJ64"/>
    <mergeCell ref="AK64:AR64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G91:Y91"/>
    <mergeCell ref="G89:Y89"/>
    <mergeCell ref="Z91:AD91"/>
    <mergeCell ref="AE91:AN91"/>
    <mergeCell ref="AO91:AV91"/>
    <mergeCell ref="AO89:AV89"/>
    <mergeCell ref="AE90:AN90"/>
    <mergeCell ref="AO90:AV90"/>
    <mergeCell ref="AW90:BD90"/>
    <mergeCell ref="BE90:BL90"/>
    <mergeCell ref="A78:C78"/>
    <mergeCell ref="A81:C81"/>
    <mergeCell ref="D78:AA78"/>
    <mergeCell ref="AB78:AI78"/>
    <mergeCell ref="AB81:AI81"/>
    <mergeCell ref="D81:AA81"/>
    <mergeCell ref="A82:C82"/>
    <mergeCell ref="D82:AA82"/>
    <mergeCell ref="AB82:AI82"/>
    <mergeCell ref="AJ82:AQ82"/>
    <mergeCell ref="A76:C76"/>
    <mergeCell ref="D76:AA76"/>
    <mergeCell ref="AB76:AI76"/>
    <mergeCell ref="AJ76:AQ76"/>
    <mergeCell ref="A77:C77"/>
    <mergeCell ref="D77:AA77"/>
    <mergeCell ref="AB77:AI77"/>
    <mergeCell ref="AJ77:AQ77"/>
    <mergeCell ref="AS62:AZ62"/>
    <mergeCell ref="A66:C66"/>
    <mergeCell ref="D66:AB66"/>
    <mergeCell ref="AC66:AJ66"/>
    <mergeCell ref="AK66:AR66"/>
    <mergeCell ref="AS66:AZ66"/>
    <mergeCell ref="A62:C62"/>
    <mergeCell ref="D62:AB62"/>
    <mergeCell ref="AC62:AJ62"/>
    <mergeCell ref="AS63:AZ63"/>
    <mergeCell ref="AK62:AR62"/>
    <mergeCell ref="A61:C61"/>
    <mergeCell ref="D61:AB61"/>
    <mergeCell ref="AC61:AJ61"/>
    <mergeCell ref="AK61:AR61"/>
    <mergeCell ref="A60:C60"/>
    <mergeCell ref="D60:AB60"/>
    <mergeCell ref="AC60:AJ60"/>
    <mergeCell ref="AK60:AR60"/>
    <mergeCell ref="A59:C59"/>
    <mergeCell ref="D59:AB59"/>
    <mergeCell ref="AC59:AJ59"/>
    <mergeCell ref="AK59:AR59"/>
    <mergeCell ref="AS59:AZ59"/>
    <mergeCell ref="A50:F50"/>
    <mergeCell ref="G50:BL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86:BD86"/>
    <mergeCell ref="BE86:BL86"/>
    <mergeCell ref="AS54:AZ55"/>
    <mergeCell ref="D54:AB55"/>
    <mergeCell ref="D56:AB56"/>
    <mergeCell ref="D57:AB57"/>
    <mergeCell ref="AC56:AJ56"/>
    <mergeCell ref="AC57:AJ57"/>
    <mergeCell ref="AK56:AR56"/>
    <mergeCell ref="AK57:AR57"/>
    <mergeCell ref="BE88:BL88"/>
    <mergeCell ref="AO87:AV87"/>
    <mergeCell ref="AW87:BD87"/>
    <mergeCell ref="BE87:BL87"/>
    <mergeCell ref="AW88:BD88"/>
    <mergeCell ref="AO88:AV88"/>
    <mergeCell ref="AS60:AZ60"/>
    <mergeCell ref="AS61:AZ61"/>
    <mergeCell ref="AC54:AJ55"/>
    <mergeCell ref="A43:BL43"/>
    <mergeCell ref="G47:BL47"/>
    <mergeCell ref="G48:BL48"/>
    <mergeCell ref="A68:BL68"/>
    <mergeCell ref="A58:C58"/>
    <mergeCell ref="U22:AD22"/>
    <mergeCell ref="AE22:AR22"/>
    <mergeCell ref="AK58:AR58"/>
    <mergeCell ref="AS58:AZ58"/>
    <mergeCell ref="G37:BL37"/>
    <mergeCell ref="AS57:AZ57"/>
    <mergeCell ref="AS56:AZ56"/>
    <mergeCell ref="A25:BL25"/>
    <mergeCell ref="AO1:BL1"/>
    <mergeCell ref="A26:BL26"/>
    <mergeCell ref="A36:BL36"/>
    <mergeCell ref="A39:F39"/>
    <mergeCell ref="G39:BL39"/>
    <mergeCell ref="A37:F37"/>
    <mergeCell ref="A27:BL27"/>
    <mergeCell ref="A28:BL28"/>
    <mergeCell ref="A29:BL29"/>
    <mergeCell ref="A30:BL30"/>
    <mergeCell ref="AR74:AY74"/>
    <mergeCell ref="Z85:AD85"/>
    <mergeCell ref="G85:Y85"/>
    <mergeCell ref="AR75:AY75"/>
    <mergeCell ref="AJ75:AQ75"/>
    <mergeCell ref="AR76:AY76"/>
    <mergeCell ref="AR77:AY77"/>
    <mergeCell ref="AR82:AY82"/>
    <mergeCell ref="AJ78:AQ78"/>
    <mergeCell ref="AR78:AY78"/>
    <mergeCell ref="A74:C74"/>
    <mergeCell ref="D74:AA74"/>
    <mergeCell ref="AB74:AI74"/>
    <mergeCell ref="AJ74:AQ74"/>
    <mergeCell ref="A75:C75"/>
    <mergeCell ref="AO101:BG101"/>
    <mergeCell ref="A103:F103"/>
    <mergeCell ref="A88:F88"/>
    <mergeCell ref="Z88:AD88"/>
    <mergeCell ref="AE88:AN88"/>
    <mergeCell ref="A101:V101"/>
    <mergeCell ref="W101:AM101"/>
    <mergeCell ref="W102:AM102"/>
    <mergeCell ref="A89:F89"/>
    <mergeCell ref="AO102:BG102"/>
    <mergeCell ref="A72:C72"/>
    <mergeCell ref="AR72:AY72"/>
    <mergeCell ref="A73:C73"/>
    <mergeCell ref="D73:AA73"/>
    <mergeCell ref="AB73:AI73"/>
    <mergeCell ref="AJ73:AQ73"/>
    <mergeCell ref="AR73:AY73"/>
    <mergeCell ref="AJ72:AQ72"/>
    <mergeCell ref="AO85:AV85"/>
    <mergeCell ref="AB70:AI71"/>
    <mergeCell ref="AJ70:AQ71"/>
    <mergeCell ref="AR70:AY71"/>
    <mergeCell ref="G86:Y86"/>
    <mergeCell ref="AO86:AV86"/>
    <mergeCell ref="Z86:AD86"/>
    <mergeCell ref="AE86:AN86"/>
    <mergeCell ref="AW85:BD85"/>
    <mergeCell ref="D75:AA75"/>
    <mergeCell ref="AB75:AI75"/>
    <mergeCell ref="AO2:BL2"/>
    <mergeCell ref="AO6:BF6"/>
    <mergeCell ref="AO4:BL4"/>
    <mergeCell ref="AO5:BL5"/>
    <mergeCell ref="AO3:BL3"/>
    <mergeCell ref="A22:T22"/>
    <mergeCell ref="AS22:BC22"/>
    <mergeCell ref="BD22:BL22"/>
    <mergeCell ref="T23:W23"/>
    <mergeCell ref="A23:H23"/>
    <mergeCell ref="I23:S23"/>
    <mergeCell ref="A69:AY69"/>
    <mergeCell ref="A48:F48"/>
    <mergeCell ref="A45:BL45"/>
    <mergeCell ref="A46:F46"/>
    <mergeCell ref="G46:BL46"/>
    <mergeCell ref="A47:F47"/>
    <mergeCell ref="AC58:AJ58"/>
    <mergeCell ref="AK54:AR55"/>
    <mergeCell ref="A49:F49"/>
    <mergeCell ref="A56:C56"/>
    <mergeCell ref="A110:H110"/>
    <mergeCell ref="A104:AS104"/>
    <mergeCell ref="A105:AS105"/>
    <mergeCell ref="A109:H109"/>
    <mergeCell ref="A107:V107"/>
    <mergeCell ref="W107:AM107"/>
    <mergeCell ref="AO107:BG107"/>
    <mergeCell ref="AO108:BG108"/>
    <mergeCell ref="A91:F91"/>
    <mergeCell ref="A84:BL84"/>
    <mergeCell ref="A85:F85"/>
    <mergeCell ref="AE85:AN85"/>
    <mergeCell ref="BE85:BL85"/>
    <mergeCell ref="AW89:BD89"/>
    <mergeCell ref="BE89:BL89"/>
    <mergeCell ref="A90:F90"/>
    <mergeCell ref="G90:Y90"/>
    <mergeCell ref="Z90:AD90"/>
    <mergeCell ref="D70:AA71"/>
    <mergeCell ref="W108:AM108"/>
    <mergeCell ref="A86:F86"/>
    <mergeCell ref="A87:F87"/>
    <mergeCell ref="Z87:AD87"/>
    <mergeCell ref="G87:Y87"/>
    <mergeCell ref="G88:Y88"/>
    <mergeCell ref="AE87:AN87"/>
    <mergeCell ref="Z89:AD89"/>
    <mergeCell ref="AE89:AN89"/>
    <mergeCell ref="GK33:IV33"/>
    <mergeCell ref="A31:BL31"/>
    <mergeCell ref="A70:C71"/>
    <mergeCell ref="D72:AA72"/>
    <mergeCell ref="AB72:AI72"/>
    <mergeCell ref="D58:AB58"/>
    <mergeCell ref="A40:F40"/>
    <mergeCell ref="G40:BL40"/>
    <mergeCell ref="A38:F38"/>
    <mergeCell ref="G38:BL38"/>
    <mergeCell ref="AK65:AR65"/>
    <mergeCell ref="A33:BL33"/>
    <mergeCell ref="BM33:DX33"/>
    <mergeCell ref="DY33:GJ33"/>
    <mergeCell ref="A42:BL42"/>
    <mergeCell ref="A57:C57"/>
    <mergeCell ref="G49:BL49"/>
    <mergeCell ref="A54:C55"/>
    <mergeCell ref="A53:AZ53"/>
    <mergeCell ref="A52:AZ52"/>
    <mergeCell ref="A34:BL34"/>
    <mergeCell ref="AS65:AZ65"/>
    <mergeCell ref="A80:C80"/>
    <mergeCell ref="D80:AA80"/>
    <mergeCell ref="AB80:AI80"/>
    <mergeCell ref="AJ80:AQ80"/>
    <mergeCell ref="AR80:AY80"/>
    <mergeCell ref="A65:C65"/>
    <mergeCell ref="D65:AB65"/>
    <mergeCell ref="AC65:AJ65"/>
  </mergeCells>
  <conditionalFormatting sqref="H88:L88 G88:G98">
    <cfRule type="cellIs" priority="1" dxfId="0" operator="equal" stopIfTrue="1">
      <formula>$G87</formula>
    </cfRule>
  </conditionalFormatting>
  <conditionalFormatting sqref="D66">
    <cfRule type="cellIs" priority="2" dxfId="0" operator="equal" stopIfTrue="1">
      <formula>$D62</formula>
    </cfRule>
  </conditionalFormatting>
  <conditionalFormatting sqref="D58:D63 D65">
    <cfRule type="cellIs" priority="3" dxfId="0" operator="equal" stopIfTrue="1">
      <formula>$D57</formula>
    </cfRule>
  </conditionalFormatting>
  <conditionalFormatting sqref="D64">
    <cfRule type="cellIs" priority="4" dxfId="0" operator="equal" stopIfTrue="1">
      <formula>$D62</formula>
    </cfRule>
  </conditionalFormatting>
  <conditionalFormatting sqref="A88:F98">
    <cfRule type="cellIs" priority="5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2023-11-22T09:55:40Z</cp:lastPrinted>
  <dcterms:created xsi:type="dcterms:W3CDTF">2016-08-15T09:54:21Z</dcterms:created>
  <dcterms:modified xsi:type="dcterms:W3CDTF">2023-11-22T09:55:43Z</dcterms:modified>
  <cp:category/>
  <cp:version/>
  <cp:contentType/>
  <cp:contentStatus/>
</cp:coreProperties>
</file>