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0640" windowHeight="11760" activeTab="0"/>
  </bookViews>
  <sheets>
    <sheet name="КПК0812152" sheetId="1" r:id="rId1"/>
  </sheets>
  <definedNames>
    <definedName name="_xlnm.Print_Area" localSheetId="0">'КПК0812152'!$A$1:$BM$115</definedName>
  </definedNames>
  <calcPr fullCalcOnLoad="1" refMode="R1C1"/>
</workbook>
</file>

<file path=xl/sharedStrings.xml><?xml version="1.0" encoding="utf-8"?>
<sst xmlns="http://schemas.openxmlformats.org/spreadsheetml/2006/main" count="172" uniqueCount="133">
  <si>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</si>
  <si>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</si>
  <si>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</si>
  <si>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</si>
  <si>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</si>
  <si>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</si>
  <si>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</si>
  <si>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</si>
  <si>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</si>
  <si>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</si>
  <si>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</si>
  <si>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</si>
  <si>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</si>
  <si>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</si>
  <si>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</si>
  <si>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</si>
  <si>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</si>
  <si>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</si>
  <si>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</si>
  <si>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</si>
  <si>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</si>
  <si>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</si>
  <si>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</si>
  <si>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</si>
  <si>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</si>
  <si>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</si>
  <si>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</si>
  <si>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</si>
  <si>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</si>
  <si>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</si>
  <si>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</si>
  <si>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</si>
  <si>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</si>
  <si>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</si>
  <si>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</si>
  <si>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</si>
  <si>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</si>
  <si>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</si>
  <si>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</si>
  <si>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</si>
  <si>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</si>
  <si>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</si>
  <si>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</si>
  <si>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</si>
  <si>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</si>
  <si>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</si>
  <si>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</si>
  <si>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</si>
  <si>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</si>
  <si>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</si>
  <si>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</si>
  <si>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</si>
  <si>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</si>
  <si>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</si>
  <si>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</si>
  <si>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</si>
  <si>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</si>
  <si>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</si>
  <si>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</si>
  <si>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</si>
  <si>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</si>
  <si>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</si>
  <si>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</si>
  <si>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</si>
  <si>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у сфері соцонаального захисту та охорони здоров'я</t>
  </si>
  <si>
    <t xml:space="preserve"> 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 відповідно прийнятих програм</t>
  </si>
  <si>
    <t>Забезпечення медичними препаратами,  психотропними речовинами онкологічнохворих пацієнтів за життєвими показниками, для зменшення ускладнень, збільшення тривалості та поліпшення якості життя хворих</t>
  </si>
  <si>
    <t>Відшкодування видатків, пов'язаних з безкоштовним відпуском наркотичних засобів за результатами амбулаторного лікування жителів Чортківської міської територіальної громади.</t>
  </si>
  <si>
    <t>Відшкодування видатків, пов'язаних з наданням послуг з  медикаментозного забезпечення жителів Чортківської міської територіальної громади за безкоштовними та пільговими рецептами.</t>
  </si>
  <si>
    <t>Надання допомоги жителям міста, які через свої фізичні або інші вади обмежені в реалізації своїх прав і законних інтересів</t>
  </si>
  <si>
    <t>Надання реабілітаційних послуг особам з інвалідністю та дітям з інвалідністю</t>
  </si>
  <si>
    <t>Паліативна та хоспісна допомога задля забезпечення максимально можливої якості життя людини з невиліковною хворобою</t>
  </si>
  <si>
    <t>УСЬОГО</t>
  </si>
  <si>
    <t>Програма підтримки і розвитку діяльності Чортківської районної організації Товариства Червоного Хреста України "Турбота і милосердя" на 2021-2025 роки</t>
  </si>
  <si>
    <t>затрат</t>
  </si>
  <si>
    <t>Z1</t>
  </si>
  <si>
    <t>кошторис доходів і видатків</t>
  </si>
  <si>
    <t>продукту</t>
  </si>
  <si>
    <t>шт.</t>
  </si>
  <si>
    <t>звіт</t>
  </si>
  <si>
    <t>Кількість хворих, які користуються послугами, з них</t>
  </si>
  <si>
    <t>осіб</t>
  </si>
  <si>
    <t>проходять щоденну реабілітацію</t>
  </si>
  <si>
    <t>знаходяться на стаціонарі</t>
  </si>
  <si>
    <t>ефективності</t>
  </si>
  <si>
    <t>грн.</t>
  </si>
  <si>
    <t>якості</t>
  </si>
  <si>
    <t>Рівень забезпечення</t>
  </si>
  <si>
    <t>відс.</t>
  </si>
  <si>
    <t>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громади.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</si>
  <si>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</si>
  <si>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</si>
  <si>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</si>
  <si>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</si>
  <si>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</si>
  <si>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</si>
  <si>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</si>
  <si>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</si>
  <si>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</si>
  <si>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0812152</t>
  </si>
  <si>
    <t>Інші програми та заходи у сфері охорони здоров`я</t>
  </si>
  <si>
    <t>Управління соціального захисту та охорони здоров`я  Чортківської міської ради</t>
  </si>
  <si>
    <t>0810000</t>
  </si>
  <si>
    <t>2152</t>
  </si>
  <si>
    <t>0763</t>
  </si>
  <si>
    <t>Бюджетний кодекс України;
Закон України "Про державний бюджет України на 2023 рік" від 03.11.2022 року №2710-ІХ;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Постанова Кабінету Міністрів України від 27.08.1998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Рішення сесії міської ради від 09.12.2022 р. № 1211 "Про бюджет Чортківської міської територіальної громади на 2023 рік"</t>
  </si>
  <si>
    <t>бюджетної програми місцевого бюджету на 2023  рік</t>
  </si>
  <si>
    <t>Програма підтримки благодійної організації "Дім Милосердя" на 2023 -2025 роки</t>
  </si>
  <si>
    <t>Кількість заходів, залучених до програми</t>
  </si>
  <si>
    <t>Програми по забезпеченню безоплатного і пільгового відпуску лікарських засобів за рецептами лікарів у разі амбулаторного лікування окремих груп жителів Чортківської міської територіальної громади за певними категоріями захворювань на 2023-2025 роки</t>
  </si>
  <si>
    <t xml:space="preserve">Рішення сесії міської ради від 12.01.2023 р. "Про внесення змін і доповнень до рішення сесії міської ради від 09.12.2022 р. № 1211 "Про бюджет Чортківської міської територіальної      громади на 2023 рік" </t>
  </si>
  <si>
    <t>Програма розвитку та  фінансової підтримки комунального некомерційного підприємства " Чортківська центральна міська лікарня" Чортківської міської ради  на 2021-2023 роки</t>
  </si>
  <si>
    <t>Програма розвитку та фінансової підтримки комунального некомерційного підприємства «Чортківська міська стоматологічна поліклініка» Чортківської міської ради  на 2021-2023 роки</t>
  </si>
  <si>
    <t>Середньомісячна вартість витрат на один залучений захід</t>
  </si>
  <si>
    <t>Рішення сесії міської ради від 31.03.2023 р. № 1355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</si>
  <si>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18.05.2023 р. № 1443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</si>
  <si>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12.06.2023 р. № 1487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</si>
  <si>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</si>
  <si>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Начальник управління</t>
  </si>
  <si>
    <t>Ігор ГРИЦИК</t>
  </si>
  <si>
    <t>Програма підтримки благодійної служби милосердя "Карітас" в м.Чорткові на 2022-2024 роки</t>
  </si>
  <si>
    <t>Рішення сесії міської ради від 01.09.2023 р. № 1616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</si>
  <si>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Програма про створення безбар'єрного простору в Чортківській міській територіальній громаді на 2023-2025 р.</t>
  </si>
  <si>
    <t>Рішення сесії міської ради від 03.10.2023 р. № 1651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</si>
  <si>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Відшкодування видатків на матеріальні затрати та капітальні видатки по КНП "Центр первинної медико-санітарної допомоги" ЧМР</t>
  </si>
  <si>
    <t>Програма розвитку та фінансової підтримки комунального некомерційного підприємства "Центр первинної медико-санітарної допомоги" ЧМР</t>
  </si>
  <si>
    <t>Відшкодування видатків на закупілю медикаментів КНП "Чортківської міської стоматологічної поліклініки" ЧМР</t>
  </si>
  <si>
    <t>Відшкодування видатків на виплату пенсій та допомог, матеріальні затрати та капітальні видатки по енергозбереженню КНП "Чортківської центральної міської лікарні" ЧМР</t>
  </si>
  <si>
    <t>Рішення сесії міської ради від 03.11.2023 р. № 1713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</si>
  <si>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Витрати</t>
  </si>
  <si>
    <t>48-од</t>
  </si>
  <si>
    <t>Рішення сесії міської ради від 08.12.2023 р. № 1791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</si>
  <si>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грн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</si>
</sst>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4" xfId="0" applyFont="1" applyBorder="1" applyAlignment="1" quotePrefix="1">
      <alignment horizontal="left" vertical="top" wrapText="1"/>
    </xf>
    <xf numFmtId="0" fontId="1" fillId="0" borderId="16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 wrapText="1"/>
    </xf>
    <xf numFmtId="14" fontId="1" fillId="0" borderId="14" xfId="0" applyNumberFormat="1" applyFont="1" applyBorder="1" applyAlignment="1" quotePrefix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5"/>
  <sheetViews>
    <sheetView tabSelected="1" zoomScaleSheetLayoutView="100" zoomScalePageLayoutView="0" workbookViewId="0" topLeftCell="A69">
      <selection activeCell="AB83" sqref="AB83:AI83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41:64" ht="15.75" customHeight="1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41:64" ht="15" customHeight="1">
      <c r="AO3" s="93" t="s">
        <v>91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41:64" ht="31.5" customHeight="1">
      <c r="AO4" s="104" t="s">
        <v>92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41:64" ht="12.75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41:58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41:58" ht="12.75" customHeight="1">
      <c r="AO7" s="125">
        <v>45273</v>
      </c>
      <c r="AP7" s="63"/>
      <c r="AQ7" s="63"/>
      <c r="AR7" s="63"/>
      <c r="AS7" s="63"/>
      <c r="AT7" s="63"/>
      <c r="AU7" s="63"/>
      <c r="AV7" s="1" t="s">
        <v>63</v>
      </c>
      <c r="AW7" s="126" t="s">
        <v>130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64" ht="15.75" customHeight="1">
      <c r="A11" s="121" t="s">
        <v>106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6" t="s">
        <v>90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34"/>
      <c r="N13" s="119" t="s">
        <v>92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16" t="s">
        <v>96</v>
      </c>
      <c r="AV13" s="117"/>
      <c r="AW13" s="117"/>
      <c r="AX13" s="117"/>
      <c r="AY13" s="117"/>
      <c r="AZ13" s="117"/>
      <c r="BA13" s="117"/>
      <c r="BB13" s="11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8" t="s">
        <v>56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33"/>
      <c r="N14" s="120" t="s">
        <v>62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33"/>
      <c r="AU14" s="118" t="s">
        <v>55</v>
      </c>
      <c r="AV14" s="118"/>
      <c r="AW14" s="118"/>
      <c r="AX14" s="118"/>
      <c r="AY14" s="118"/>
      <c r="AZ14" s="118"/>
      <c r="BA14" s="118"/>
      <c r="BB14" s="11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6" t="s">
        <v>102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34"/>
      <c r="N16" s="119" t="s">
        <v>101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16" t="s">
        <v>96</v>
      </c>
      <c r="AV16" s="117"/>
      <c r="AW16" s="117"/>
      <c r="AX16" s="117"/>
      <c r="AY16" s="117"/>
      <c r="AZ16" s="117"/>
      <c r="BA16" s="117"/>
      <c r="BB16" s="11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8" t="s">
        <v>56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33"/>
      <c r="N17" s="120" t="s">
        <v>61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33"/>
      <c r="AU17" s="118" t="s">
        <v>55</v>
      </c>
      <c r="AV17" s="118"/>
      <c r="AW17" s="118"/>
      <c r="AX17" s="118"/>
      <c r="AY17" s="118"/>
      <c r="AZ17" s="118"/>
      <c r="BA17" s="118"/>
      <c r="BB17" s="11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16" t="s">
        <v>99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N19" s="116" t="s">
        <v>103</v>
      </c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26"/>
      <c r="AA19" s="116" t="s">
        <v>104</v>
      </c>
      <c r="AB19" s="117"/>
      <c r="AC19" s="117"/>
      <c r="AD19" s="117"/>
      <c r="AE19" s="117"/>
      <c r="AF19" s="117"/>
      <c r="AG19" s="117"/>
      <c r="AH19" s="117"/>
      <c r="AI19" s="117"/>
      <c r="AJ19" s="26"/>
      <c r="AK19" s="122" t="s">
        <v>100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16" t="s">
        <v>97</v>
      </c>
      <c r="BF19" s="117"/>
      <c r="BG19" s="117"/>
      <c r="BH19" s="117"/>
      <c r="BI19" s="117"/>
      <c r="BJ19" s="117"/>
      <c r="BK19" s="117"/>
      <c r="BL19" s="11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8" t="s">
        <v>56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N20" s="118" t="s">
        <v>57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28"/>
      <c r="AA20" s="124" t="s">
        <v>58</v>
      </c>
      <c r="AB20" s="124"/>
      <c r="AC20" s="124"/>
      <c r="AD20" s="124"/>
      <c r="AE20" s="124"/>
      <c r="AF20" s="124"/>
      <c r="AG20" s="124"/>
      <c r="AH20" s="124"/>
      <c r="AI20" s="124"/>
      <c r="AJ20" s="28"/>
      <c r="AK20" s="123" t="s">
        <v>59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28"/>
      <c r="BE20" s="118" t="s">
        <v>60</v>
      </c>
      <c r="BF20" s="118"/>
      <c r="BG20" s="118"/>
      <c r="BH20" s="118"/>
      <c r="BI20" s="118"/>
      <c r="BJ20" s="118"/>
      <c r="BK20" s="118"/>
      <c r="BL20" s="11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5" t="s">
        <v>50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00">
        <f>AS22+I23</f>
        <v>7627572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14" t="s">
        <v>51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00">
        <f>2200000+1168100+45000+150000+100000+533000+1000000+130000+1000000+80000+60000+50000-34649</f>
        <v>6481451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0" t="s">
        <v>23</v>
      </c>
      <c r="BE22" s="70"/>
      <c r="BF22" s="70"/>
      <c r="BG22" s="70"/>
      <c r="BH22" s="70"/>
      <c r="BI22" s="70"/>
      <c r="BJ22" s="70"/>
      <c r="BK22" s="70"/>
      <c r="BL22" s="70"/>
    </row>
    <row r="23" spans="1:64" ht="24.75" customHeight="1">
      <c r="A23" s="70" t="s">
        <v>22</v>
      </c>
      <c r="B23" s="70"/>
      <c r="C23" s="70"/>
      <c r="D23" s="70"/>
      <c r="E23" s="70"/>
      <c r="F23" s="70"/>
      <c r="G23" s="70"/>
      <c r="H23" s="70"/>
      <c r="I23" s="100">
        <f>1000000-533000+100000+22000+688360-131239</f>
        <v>1146121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0" t="s">
        <v>24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24.75" customHeight="1">
      <c r="A24" s="7"/>
      <c r="B24" s="7"/>
      <c r="C24" s="7"/>
      <c r="D24" s="7"/>
      <c r="E24" s="7"/>
      <c r="F24" s="7"/>
      <c r="G24" s="7"/>
      <c r="H24" s="7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15.75" customHeight="1">
      <c r="A26" s="102" t="s">
        <v>37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6" customHeight="1">
      <c r="A27" s="62" t="s">
        <v>105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64" ht="33.75" customHeight="1">
      <c r="A28" s="112" t="s">
        <v>110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</row>
    <row r="29" spans="1:64" ht="33.75" customHeight="1">
      <c r="A29" s="74" t="s">
        <v>114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64" ht="33.75" customHeight="1">
      <c r="A30" s="74" t="s">
        <v>115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</row>
    <row r="31" spans="1:64" ht="33.75" customHeight="1">
      <c r="A31" s="74" t="s">
        <v>116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</row>
    <row r="32" spans="1:64" ht="33.75" customHeight="1">
      <c r="A32" s="74" t="s">
        <v>117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64" ht="33.75" customHeight="1">
      <c r="A33" s="44" t="s">
        <v>121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256" ht="33.75" customHeight="1">
      <c r="A34" s="44" t="s">
        <v>123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4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4" t="s">
        <v>121</v>
      </c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4" t="s">
        <v>121</v>
      </c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</row>
    <row r="35" spans="1:256" ht="33.75" customHeight="1">
      <c r="A35" s="44" t="s">
        <v>128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0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40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40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</row>
    <row r="36" spans="1:256" ht="33.75" customHeight="1">
      <c r="A36" s="44" t="s">
        <v>131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0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40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40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</row>
    <row r="37" spans="1:64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15.75" customHeight="1">
      <c r="A38" s="70" t="s">
        <v>36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</row>
    <row r="39" spans="1:64" ht="27.75" customHeight="1">
      <c r="A39" s="101" t="s">
        <v>28</v>
      </c>
      <c r="B39" s="101"/>
      <c r="C39" s="101"/>
      <c r="D39" s="101"/>
      <c r="E39" s="101"/>
      <c r="F39" s="101"/>
      <c r="G39" s="64" t="s">
        <v>40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</row>
    <row r="40" spans="1:64" ht="15" hidden="1">
      <c r="A40" s="60">
        <v>1</v>
      </c>
      <c r="B40" s="60"/>
      <c r="C40" s="60"/>
      <c r="D40" s="60"/>
      <c r="E40" s="60"/>
      <c r="F40" s="60"/>
      <c r="G40" s="64">
        <v>2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</row>
    <row r="41" spans="1:79" ht="10.5" customHeight="1" hidden="1">
      <c r="A41" s="61" t="s">
        <v>33</v>
      </c>
      <c r="B41" s="61"/>
      <c r="C41" s="61"/>
      <c r="D41" s="61"/>
      <c r="E41" s="61"/>
      <c r="F41" s="61"/>
      <c r="G41" s="67" t="s">
        <v>7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49</v>
      </c>
    </row>
    <row r="42" spans="1:79" ht="12.75" customHeight="1">
      <c r="A42" s="61">
        <v>1</v>
      </c>
      <c r="B42" s="61"/>
      <c r="C42" s="61"/>
      <c r="D42" s="61"/>
      <c r="E42" s="61"/>
      <c r="F42" s="61"/>
      <c r="G42" s="52" t="s">
        <v>64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  <c r="CA42" s="1" t="s">
        <v>48</v>
      </c>
    </row>
    <row r="43" spans="1:64" ht="12.75" customHeight="1">
      <c r="A43" s="2"/>
      <c r="B43" s="2"/>
      <c r="C43" s="2"/>
      <c r="D43" s="2"/>
      <c r="E43" s="2"/>
      <c r="F43" s="2"/>
      <c r="G43" s="41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</row>
    <row r="44" spans="1:64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</row>
    <row r="45" spans="1:64" ht="15.75" customHeight="1">
      <c r="A45" s="70" t="s">
        <v>38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</row>
    <row r="46" spans="1:64" ht="15.75" customHeight="1">
      <c r="A46" s="62" t="s">
        <v>89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</row>
    <row r="47" spans="1:64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</row>
    <row r="48" spans="1:64" ht="15.75" customHeight="1">
      <c r="A48" s="70" t="s">
        <v>39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</row>
    <row r="49" spans="1:64" ht="27.75" customHeight="1">
      <c r="A49" s="101" t="s">
        <v>28</v>
      </c>
      <c r="B49" s="101"/>
      <c r="C49" s="101"/>
      <c r="D49" s="101"/>
      <c r="E49" s="101"/>
      <c r="F49" s="101"/>
      <c r="G49" s="64" t="s">
        <v>25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6"/>
    </row>
    <row r="50" spans="1:64" ht="15" hidden="1">
      <c r="A50" s="60">
        <v>1</v>
      </c>
      <c r="B50" s="60"/>
      <c r="C50" s="60"/>
      <c r="D50" s="60"/>
      <c r="E50" s="60"/>
      <c r="F50" s="60"/>
      <c r="G50" s="64">
        <v>2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6"/>
    </row>
    <row r="51" spans="1:79" ht="10.5" customHeight="1" hidden="1">
      <c r="A51" s="61" t="s">
        <v>6</v>
      </c>
      <c r="B51" s="61"/>
      <c r="C51" s="61"/>
      <c r="D51" s="61"/>
      <c r="E51" s="61"/>
      <c r="F51" s="61"/>
      <c r="G51" s="67" t="s">
        <v>7</v>
      </c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9"/>
      <c r="CA51" s="1" t="s">
        <v>11</v>
      </c>
    </row>
    <row r="52" spans="1:79" ht="12.75" customHeight="1">
      <c r="A52" s="61">
        <v>1</v>
      </c>
      <c r="B52" s="61"/>
      <c r="C52" s="61"/>
      <c r="D52" s="61"/>
      <c r="E52" s="61"/>
      <c r="F52" s="61"/>
      <c r="G52" s="52" t="s">
        <v>65</v>
      </c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2"/>
      <c r="CA52" s="1" t="s">
        <v>12</v>
      </c>
    </row>
    <row r="53" spans="1:64" ht="25.5" customHeight="1">
      <c r="A53" s="61">
        <v>2</v>
      </c>
      <c r="B53" s="61"/>
      <c r="C53" s="61"/>
      <c r="D53" s="61"/>
      <c r="E53" s="61"/>
      <c r="F53" s="61"/>
      <c r="G53" s="52" t="s">
        <v>66</v>
      </c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2"/>
    </row>
    <row r="54" spans="1:64" ht="25.5" customHeight="1">
      <c r="A54" s="2"/>
      <c r="B54" s="2"/>
      <c r="C54" s="2"/>
      <c r="D54" s="2"/>
      <c r="E54" s="2"/>
      <c r="F54" s="2"/>
      <c r="G54" s="41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6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ht="15.75" customHeight="1">
      <c r="A56" s="70" t="s">
        <v>41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64" ht="15" customHeight="1">
      <c r="A57" s="73" t="s">
        <v>98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22"/>
      <c r="BB57" s="22"/>
      <c r="BC57" s="22"/>
      <c r="BD57" s="22"/>
      <c r="BE57" s="22"/>
      <c r="BF57" s="22"/>
      <c r="BG57" s="22"/>
      <c r="BH57" s="22"/>
      <c r="BI57" s="6"/>
      <c r="BJ57" s="6"/>
      <c r="BK57" s="6"/>
      <c r="BL57" s="6"/>
    </row>
    <row r="58" spans="1:60" ht="15.75" customHeight="1">
      <c r="A58" s="60" t="s">
        <v>28</v>
      </c>
      <c r="B58" s="60"/>
      <c r="C58" s="60"/>
      <c r="D58" s="79" t="s">
        <v>26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1"/>
      <c r="AC58" s="60" t="s">
        <v>29</v>
      </c>
      <c r="AD58" s="60"/>
      <c r="AE58" s="60"/>
      <c r="AF58" s="60"/>
      <c r="AG58" s="60"/>
      <c r="AH58" s="60"/>
      <c r="AI58" s="60"/>
      <c r="AJ58" s="60"/>
      <c r="AK58" s="60" t="s">
        <v>30</v>
      </c>
      <c r="AL58" s="60"/>
      <c r="AM58" s="60"/>
      <c r="AN58" s="60"/>
      <c r="AO58" s="60"/>
      <c r="AP58" s="60"/>
      <c r="AQ58" s="60"/>
      <c r="AR58" s="60"/>
      <c r="AS58" s="60" t="s">
        <v>27</v>
      </c>
      <c r="AT58" s="60"/>
      <c r="AU58" s="60"/>
      <c r="AV58" s="60"/>
      <c r="AW58" s="60"/>
      <c r="AX58" s="60"/>
      <c r="AY58" s="60"/>
      <c r="AZ58" s="60"/>
      <c r="BA58" s="18"/>
      <c r="BB58" s="18"/>
      <c r="BC58" s="18"/>
      <c r="BD58" s="18"/>
      <c r="BE58" s="18"/>
      <c r="BF58" s="18"/>
      <c r="BG58" s="18"/>
      <c r="BH58" s="18"/>
    </row>
    <row r="59" spans="1:60" ht="28.5" customHeight="1">
      <c r="A59" s="60"/>
      <c r="B59" s="60"/>
      <c r="C59" s="60"/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4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8"/>
      <c r="BB59" s="18"/>
      <c r="BC59" s="18"/>
      <c r="BD59" s="18"/>
      <c r="BE59" s="18"/>
      <c r="BF59" s="18"/>
      <c r="BG59" s="18"/>
      <c r="BH59" s="18"/>
    </row>
    <row r="60" spans="1:60" ht="15">
      <c r="A60" s="60">
        <v>1</v>
      </c>
      <c r="B60" s="60"/>
      <c r="C60" s="60"/>
      <c r="D60" s="75">
        <v>2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60">
        <v>3</v>
      </c>
      <c r="AD60" s="60"/>
      <c r="AE60" s="60"/>
      <c r="AF60" s="60"/>
      <c r="AG60" s="60"/>
      <c r="AH60" s="60"/>
      <c r="AI60" s="60"/>
      <c r="AJ60" s="60"/>
      <c r="AK60" s="60">
        <v>4</v>
      </c>
      <c r="AL60" s="60"/>
      <c r="AM60" s="60"/>
      <c r="AN60" s="60"/>
      <c r="AO60" s="60"/>
      <c r="AP60" s="60"/>
      <c r="AQ60" s="60"/>
      <c r="AR60" s="60"/>
      <c r="AS60" s="60">
        <v>5</v>
      </c>
      <c r="AT60" s="60"/>
      <c r="AU60" s="60"/>
      <c r="AV60" s="60"/>
      <c r="AW60" s="60"/>
      <c r="AX60" s="60"/>
      <c r="AY60" s="60"/>
      <c r="AZ60" s="60"/>
      <c r="BA60" s="18"/>
      <c r="BB60" s="18"/>
      <c r="BC60" s="18"/>
      <c r="BD60" s="18"/>
      <c r="BE60" s="18"/>
      <c r="BF60" s="18"/>
      <c r="BG60" s="18"/>
      <c r="BH60" s="18"/>
    </row>
    <row r="61" spans="1:79" s="4" customFormat="1" ht="12.75" customHeight="1" hidden="1">
      <c r="A61" s="61" t="s">
        <v>6</v>
      </c>
      <c r="B61" s="61"/>
      <c r="C61" s="61"/>
      <c r="D61" s="49" t="s">
        <v>7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1"/>
      <c r="AC61" s="59" t="s">
        <v>8</v>
      </c>
      <c r="AD61" s="59"/>
      <c r="AE61" s="59"/>
      <c r="AF61" s="59"/>
      <c r="AG61" s="59"/>
      <c r="AH61" s="59"/>
      <c r="AI61" s="59"/>
      <c r="AJ61" s="59"/>
      <c r="AK61" s="59" t="s">
        <v>9</v>
      </c>
      <c r="AL61" s="59"/>
      <c r="AM61" s="59"/>
      <c r="AN61" s="59"/>
      <c r="AO61" s="59"/>
      <c r="AP61" s="59"/>
      <c r="AQ61" s="59"/>
      <c r="AR61" s="59"/>
      <c r="AS61" s="58" t="s">
        <v>10</v>
      </c>
      <c r="AT61" s="59"/>
      <c r="AU61" s="59"/>
      <c r="AV61" s="59"/>
      <c r="AW61" s="59"/>
      <c r="AX61" s="59"/>
      <c r="AY61" s="59"/>
      <c r="AZ61" s="59"/>
      <c r="BA61" s="19"/>
      <c r="BB61" s="20"/>
      <c r="BC61" s="20"/>
      <c r="BD61" s="20"/>
      <c r="BE61" s="20"/>
      <c r="BF61" s="20"/>
      <c r="BG61" s="20"/>
      <c r="BH61" s="20"/>
      <c r="CA61" s="4" t="s">
        <v>13</v>
      </c>
    </row>
    <row r="62" spans="1:79" ht="38.25" customHeight="1">
      <c r="A62" s="61">
        <v>1</v>
      </c>
      <c r="B62" s="61"/>
      <c r="C62" s="61"/>
      <c r="D62" s="52" t="s">
        <v>67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2"/>
      <c r="AC62" s="57">
        <v>125000</v>
      </c>
      <c r="AD62" s="57"/>
      <c r="AE62" s="57"/>
      <c r="AF62" s="57"/>
      <c r="AG62" s="57"/>
      <c r="AH62" s="57"/>
      <c r="AI62" s="57"/>
      <c r="AJ62" s="57"/>
      <c r="AK62" s="57">
        <v>0</v>
      </c>
      <c r="AL62" s="57"/>
      <c r="AM62" s="57"/>
      <c r="AN62" s="57"/>
      <c r="AO62" s="57"/>
      <c r="AP62" s="57"/>
      <c r="AQ62" s="57"/>
      <c r="AR62" s="57"/>
      <c r="AS62" s="57">
        <f aca="true" t="shared" si="0" ref="AS62:AS69">AC62+AK62</f>
        <v>125000</v>
      </c>
      <c r="AT62" s="57"/>
      <c r="AU62" s="57"/>
      <c r="AV62" s="57"/>
      <c r="AW62" s="57"/>
      <c r="AX62" s="57"/>
      <c r="AY62" s="57"/>
      <c r="AZ62" s="57"/>
      <c r="BA62" s="21"/>
      <c r="BB62" s="21"/>
      <c r="BC62" s="21"/>
      <c r="BD62" s="21"/>
      <c r="BE62" s="21"/>
      <c r="BF62" s="21"/>
      <c r="BG62" s="21"/>
      <c r="BH62" s="21"/>
      <c r="CA62" s="1" t="s">
        <v>14</v>
      </c>
    </row>
    <row r="63" spans="1:60" ht="38.25" customHeight="1">
      <c r="A63" s="61">
        <v>2</v>
      </c>
      <c r="B63" s="61"/>
      <c r="C63" s="61"/>
      <c r="D63" s="52" t="s">
        <v>68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2"/>
      <c r="AC63" s="57">
        <v>1125000</v>
      </c>
      <c r="AD63" s="57"/>
      <c r="AE63" s="57"/>
      <c r="AF63" s="57"/>
      <c r="AG63" s="57"/>
      <c r="AH63" s="57"/>
      <c r="AI63" s="57"/>
      <c r="AJ63" s="57"/>
      <c r="AK63" s="57">
        <v>0</v>
      </c>
      <c r="AL63" s="57"/>
      <c r="AM63" s="57"/>
      <c r="AN63" s="57"/>
      <c r="AO63" s="57"/>
      <c r="AP63" s="57"/>
      <c r="AQ63" s="57"/>
      <c r="AR63" s="57"/>
      <c r="AS63" s="57">
        <f t="shared" si="0"/>
        <v>1125000</v>
      </c>
      <c r="AT63" s="57"/>
      <c r="AU63" s="57"/>
      <c r="AV63" s="57"/>
      <c r="AW63" s="57"/>
      <c r="AX63" s="57"/>
      <c r="AY63" s="57"/>
      <c r="AZ63" s="57"/>
      <c r="BA63" s="21"/>
      <c r="BB63" s="21"/>
      <c r="BC63" s="21"/>
      <c r="BD63" s="21"/>
      <c r="BE63" s="21"/>
      <c r="BF63" s="21"/>
      <c r="BG63" s="21"/>
      <c r="BH63" s="21"/>
    </row>
    <row r="64" spans="1:60" ht="25.5" customHeight="1">
      <c r="A64" s="61">
        <v>3</v>
      </c>
      <c r="B64" s="61"/>
      <c r="C64" s="61"/>
      <c r="D64" s="52" t="s">
        <v>69</v>
      </c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2"/>
      <c r="AC64" s="57">
        <f>50000+50000</f>
        <v>100000</v>
      </c>
      <c r="AD64" s="57"/>
      <c r="AE64" s="57"/>
      <c r="AF64" s="57"/>
      <c r="AG64" s="57"/>
      <c r="AH64" s="57"/>
      <c r="AI64" s="57"/>
      <c r="AJ64" s="57"/>
      <c r="AK64" s="57">
        <v>0</v>
      </c>
      <c r="AL64" s="57"/>
      <c r="AM64" s="57"/>
      <c r="AN64" s="57"/>
      <c r="AO64" s="57"/>
      <c r="AP64" s="57"/>
      <c r="AQ64" s="57"/>
      <c r="AR64" s="57"/>
      <c r="AS64" s="57">
        <f t="shared" si="0"/>
        <v>100000</v>
      </c>
      <c r="AT64" s="57"/>
      <c r="AU64" s="57"/>
      <c r="AV64" s="57"/>
      <c r="AW64" s="57"/>
      <c r="AX64" s="57"/>
      <c r="AY64" s="57"/>
      <c r="AZ64" s="57"/>
      <c r="BA64" s="21"/>
      <c r="BB64" s="21"/>
      <c r="BC64" s="21"/>
      <c r="BD64" s="21"/>
      <c r="BE64" s="21"/>
      <c r="BF64" s="21"/>
      <c r="BG64" s="21"/>
      <c r="BH64" s="21"/>
    </row>
    <row r="65" spans="1:60" ht="12.75" customHeight="1">
      <c r="A65" s="61">
        <v>4</v>
      </c>
      <c r="B65" s="61"/>
      <c r="C65" s="61"/>
      <c r="D65" s="52" t="s">
        <v>70</v>
      </c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2"/>
      <c r="AC65" s="57">
        <f>700000+100000</f>
        <v>800000</v>
      </c>
      <c r="AD65" s="57"/>
      <c r="AE65" s="57"/>
      <c r="AF65" s="57"/>
      <c r="AG65" s="57"/>
      <c r="AH65" s="57"/>
      <c r="AI65" s="57"/>
      <c r="AJ65" s="57"/>
      <c r="AK65" s="57">
        <v>0</v>
      </c>
      <c r="AL65" s="57"/>
      <c r="AM65" s="57"/>
      <c r="AN65" s="57"/>
      <c r="AO65" s="57"/>
      <c r="AP65" s="57"/>
      <c r="AQ65" s="57"/>
      <c r="AR65" s="57"/>
      <c r="AS65" s="57">
        <f t="shared" si="0"/>
        <v>800000</v>
      </c>
      <c r="AT65" s="57"/>
      <c r="AU65" s="57"/>
      <c r="AV65" s="57"/>
      <c r="AW65" s="57"/>
      <c r="AX65" s="57"/>
      <c r="AY65" s="57"/>
      <c r="AZ65" s="57"/>
      <c r="BA65" s="21"/>
      <c r="BB65" s="21"/>
      <c r="BC65" s="21"/>
      <c r="BD65" s="21"/>
      <c r="BE65" s="21"/>
      <c r="BF65" s="21"/>
      <c r="BG65" s="21"/>
      <c r="BH65" s="21"/>
    </row>
    <row r="66" spans="1:60" ht="25.5" customHeight="1">
      <c r="A66" s="61">
        <v>5</v>
      </c>
      <c r="B66" s="61"/>
      <c r="C66" s="61"/>
      <c r="D66" s="52" t="s">
        <v>71</v>
      </c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2"/>
      <c r="AC66" s="57">
        <v>200000</v>
      </c>
      <c r="AD66" s="57"/>
      <c r="AE66" s="57"/>
      <c r="AF66" s="57"/>
      <c r="AG66" s="57"/>
      <c r="AH66" s="57"/>
      <c r="AI66" s="57"/>
      <c r="AJ66" s="57"/>
      <c r="AK66" s="57">
        <v>0</v>
      </c>
      <c r="AL66" s="57"/>
      <c r="AM66" s="57"/>
      <c r="AN66" s="57"/>
      <c r="AO66" s="57"/>
      <c r="AP66" s="57"/>
      <c r="AQ66" s="57"/>
      <c r="AR66" s="57"/>
      <c r="AS66" s="57">
        <f t="shared" si="0"/>
        <v>200000</v>
      </c>
      <c r="AT66" s="57"/>
      <c r="AU66" s="57"/>
      <c r="AV66" s="57"/>
      <c r="AW66" s="57"/>
      <c r="AX66" s="57"/>
      <c r="AY66" s="57"/>
      <c r="AZ66" s="57"/>
      <c r="BA66" s="21"/>
      <c r="BB66" s="21"/>
      <c r="BC66" s="21"/>
      <c r="BD66" s="21"/>
      <c r="BE66" s="21"/>
      <c r="BF66" s="21"/>
      <c r="BG66" s="21"/>
      <c r="BH66" s="21"/>
    </row>
    <row r="67" spans="1:60" ht="25.5" customHeight="1">
      <c r="A67" s="49">
        <v>6</v>
      </c>
      <c r="B67" s="50"/>
      <c r="C67" s="51"/>
      <c r="D67" s="52" t="s">
        <v>127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4"/>
      <c r="AC67" s="46">
        <f>1168100+150000+533000+1000000+1000000-36761</f>
        <v>3814339</v>
      </c>
      <c r="AD67" s="55"/>
      <c r="AE67" s="55"/>
      <c r="AF67" s="55"/>
      <c r="AG67" s="55"/>
      <c r="AH67" s="55"/>
      <c r="AI67" s="55"/>
      <c r="AJ67" s="56"/>
      <c r="AK67" s="46">
        <f>1000000-533000+688360-168000+36761</f>
        <v>1024121</v>
      </c>
      <c r="AL67" s="55"/>
      <c r="AM67" s="55"/>
      <c r="AN67" s="55"/>
      <c r="AO67" s="55"/>
      <c r="AP67" s="55"/>
      <c r="AQ67" s="55"/>
      <c r="AR67" s="56"/>
      <c r="AS67" s="46">
        <f t="shared" si="0"/>
        <v>4838460</v>
      </c>
      <c r="AT67" s="55"/>
      <c r="AU67" s="55"/>
      <c r="AV67" s="55"/>
      <c r="AW67" s="55"/>
      <c r="AX67" s="55"/>
      <c r="AY67" s="55"/>
      <c r="AZ67" s="56"/>
      <c r="BA67" s="21"/>
      <c r="BB67" s="21"/>
      <c r="BC67" s="21"/>
      <c r="BD67" s="21"/>
      <c r="BE67" s="21"/>
      <c r="BF67" s="21"/>
      <c r="BG67" s="21"/>
      <c r="BH67" s="21"/>
    </row>
    <row r="68" spans="1:60" ht="25.5" customHeight="1">
      <c r="A68" s="49">
        <v>7</v>
      </c>
      <c r="B68" s="50"/>
      <c r="C68" s="51"/>
      <c r="D68" s="52" t="s">
        <v>126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4"/>
      <c r="AC68" s="46">
        <f>175000+60000+2112</f>
        <v>237112</v>
      </c>
      <c r="AD68" s="55"/>
      <c r="AE68" s="55"/>
      <c r="AF68" s="55"/>
      <c r="AG68" s="55"/>
      <c r="AH68" s="55"/>
      <c r="AI68" s="55"/>
      <c r="AJ68" s="56"/>
      <c r="AK68" s="46">
        <f>100000+22000</f>
        <v>122000</v>
      </c>
      <c r="AL68" s="55"/>
      <c r="AM68" s="55"/>
      <c r="AN68" s="55"/>
      <c r="AO68" s="55"/>
      <c r="AP68" s="55"/>
      <c r="AQ68" s="55"/>
      <c r="AR68" s="56"/>
      <c r="AS68" s="46">
        <f>AC68+AK68</f>
        <v>359112</v>
      </c>
      <c r="AT68" s="55"/>
      <c r="AU68" s="55"/>
      <c r="AV68" s="55"/>
      <c r="AW68" s="55"/>
      <c r="AX68" s="55"/>
      <c r="AY68" s="55"/>
      <c r="AZ68" s="56"/>
      <c r="BA68" s="21"/>
      <c r="BB68" s="21"/>
      <c r="BC68" s="21"/>
      <c r="BD68" s="21"/>
      <c r="BE68" s="21"/>
      <c r="BF68" s="21"/>
      <c r="BG68" s="21"/>
      <c r="BH68" s="21"/>
    </row>
    <row r="69" spans="1:60" ht="25.5" customHeight="1">
      <c r="A69" s="49">
        <v>8</v>
      </c>
      <c r="B69" s="47"/>
      <c r="C69" s="48"/>
      <c r="D69" s="52" t="s">
        <v>124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4"/>
      <c r="AC69" s="46">
        <v>80000</v>
      </c>
      <c r="AD69" s="47"/>
      <c r="AE69" s="47"/>
      <c r="AF69" s="47"/>
      <c r="AG69" s="47"/>
      <c r="AH69" s="47"/>
      <c r="AI69" s="47"/>
      <c r="AJ69" s="48"/>
      <c r="AK69" s="46">
        <v>0</v>
      </c>
      <c r="AL69" s="47"/>
      <c r="AM69" s="47"/>
      <c r="AN69" s="47"/>
      <c r="AO69" s="47"/>
      <c r="AP69" s="47"/>
      <c r="AQ69" s="47"/>
      <c r="AR69" s="48"/>
      <c r="AS69" s="46">
        <f t="shared" si="0"/>
        <v>80000</v>
      </c>
      <c r="AT69" s="47"/>
      <c r="AU69" s="47"/>
      <c r="AV69" s="47"/>
      <c r="AW69" s="47"/>
      <c r="AX69" s="47"/>
      <c r="AY69" s="47"/>
      <c r="AZ69" s="48"/>
      <c r="BA69" s="21"/>
      <c r="BB69" s="21"/>
      <c r="BC69" s="21"/>
      <c r="BD69" s="21"/>
      <c r="BE69" s="21"/>
      <c r="BF69" s="21"/>
      <c r="BG69" s="21"/>
      <c r="BH69" s="21"/>
    </row>
    <row r="70" spans="1:60" s="4" customFormat="1" ht="12.75">
      <c r="A70" s="107"/>
      <c r="B70" s="107"/>
      <c r="C70" s="107"/>
      <c r="D70" s="127" t="s">
        <v>72</v>
      </c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9"/>
      <c r="AC70" s="78">
        <f>AC62+AC63+AC64+AC65+AC66+AC67+AC68+AC69</f>
        <v>6481451</v>
      </c>
      <c r="AD70" s="78"/>
      <c r="AE70" s="78"/>
      <c r="AF70" s="78"/>
      <c r="AG70" s="78"/>
      <c r="AH70" s="78"/>
      <c r="AI70" s="78"/>
      <c r="AJ70" s="78"/>
      <c r="AK70" s="78">
        <f>AK62+AK63+AK64+AK65+AK66+AK67+AK68+AK69</f>
        <v>1146121</v>
      </c>
      <c r="AL70" s="78"/>
      <c r="AM70" s="78"/>
      <c r="AN70" s="78"/>
      <c r="AO70" s="78"/>
      <c r="AP70" s="78"/>
      <c r="AQ70" s="78"/>
      <c r="AR70" s="78"/>
      <c r="AS70" s="78">
        <f>AS62+AS63+AS64+AS65+AS66+AS67+AS68+AS69</f>
        <v>7627572</v>
      </c>
      <c r="AT70" s="78"/>
      <c r="AU70" s="78"/>
      <c r="AV70" s="78"/>
      <c r="AW70" s="78"/>
      <c r="AX70" s="78"/>
      <c r="AY70" s="78"/>
      <c r="AZ70" s="78"/>
      <c r="BA70" s="38"/>
      <c r="BB70" s="38"/>
      <c r="BC70" s="38"/>
      <c r="BD70" s="38"/>
      <c r="BE70" s="38"/>
      <c r="BF70" s="38"/>
      <c r="BG70" s="38"/>
      <c r="BH70" s="38"/>
    </row>
    <row r="72" spans="1:64" ht="15.75" customHeight="1">
      <c r="A72" s="102" t="s">
        <v>42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</row>
    <row r="73" spans="1:64" ht="15" customHeight="1">
      <c r="A73" s="73" t="s">
        <v>98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4" spans="1:51" ht="15.75" customHeight="1">
      <c r="A74" s="60" t="s">
        <v>28</v>
      </c>
      <c r="B74" s="60"/>
      <c r="C74" s="60"/>
      <c r="D74" s="79" t="s">
        <v>34</v>
      </c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1"/>
      <c r="AB74" s="60" t="s">
        <v>29</v>
      </c>
      <c r="AC74" s="60"/>
      <c r="AD74" s="60"/>
      <c r="AE74" s="60"/>
      <c r="AF74" s="60"/>
      <c r="AG74" s="60"/>
      <c r="AH74" s="60"/>
      <c r="AI74" s="60"/>
      <c r="AJ74" s="60" t="s">
        <v>30</v>
      </c>
      <c r="AK74" s="60"/>
      <c r="AL74" s="60"/>
      <c r="AM74" s="60"/>
      <c r="AN74" s="60"/>
      <c r="AO74" s="60"/>
      <c r="AP74" s="60"/>
      <c r="AQ74" s="60"/>
      <c r="AR74" s="60" t="s">
        <v>27</v>
      </c>
      <c r="AS74" s="60"/>
      <c r="AT74" s="60"/>
      <c r="AU74" s="60"/>
      <c r="AV74" s="60"/>
      <c r="AW74" s="60"/>
      <c r="AX74" s="60"/>
      <c r="AY74" s="60"/>
    </row>
    <row r="75" spans="1:51" ht="28.5" customHeight="1">
      <c r="A75" s="60"/>
      <c r="B75" s="60"/>
      <c r="C75" s="60"/>
      <c r="D75" s="82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4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</row>
    <row r="76" spans="1:51" ht="15.75" customHeight="1">
      <c r="A76" s="60">
        <v>1</v>
      </c>
      <c r="B76" s="60"/>
      <c r="C76" s="60"/>
      <c r="D76" s="75">
        <v>2</v>
      </c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  <c r="AB76" s="60">
        <v>3</v>
      </c>
      <c r="AC76" s="60"/>
      <c r="AD76" s="60"/>
      <c r="AE76" s="60"/>
      <c r="AF76" s="60"/>
      <c r="AG76" s="60"/>
      <c r="AH76" s="60"/>
      <c r="AI76" s="60"/>
      <c r="AJ76" s="60">
        <v>4</v>
      </c>
      <c r="AK76" s="60"/>
      <c r="AL76" s="60"/>
      <c r="AM76" s="60"/>
      <c r="AN76" s="60"/>
      <c r="AO76" s="60"/>
      <c r="AP76" s="60"/>
      <c r="AQ76" s="60"/>
      <c r="AR76" s="60">
        <v>5</v>
      </c>
      <c r="AS76" s="60"/>
      <c r="AT76" s="60"/>
      <c r="AU76" s="60"/>
      <c r="AV76" s="60"/>
      <c r="AW76" s="60"/>
      <c r="AX76" s="60"/>
      <c r="AY76" s="60"/>
    </row>
    <row r="77" spans="1:79" ht="12.75" customHeight="1" hidden="1">
      <c r="A77" s="61" t="s">
        <v>6</v>
      </c>
      <c r="B77" s="61"/>
      <c r="C77" s="61"/>
      <c r="D77" s="67" t="s">
        <v>7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9"/>
      <c r="AB77" s="59" t="s">
        <v>8</v>
      </c>
      <c r="AC77" s="59"/>
      <c r="AD77" s="59"/>
      <c r="AE77" s="59"/>
      <c r="AF77" s="59"/>
      <c r="AG77" s="59"/>
      <c r="AH77" s="59"/>
      <c r="AI77" s="59"/>
      <c r="AJ77" s="59" t="s">
        <v>9</v>
      </c>
      <c r="AK77" s="59"/>
      <c r="AL77" s="59"/>
      <c r="AM77" s="59"/>
      <c r="AN77" s="59"/>
      <c r="AO77" s="59"/>
      <c r="AP77" s="59"/>
      <c r="AQ77" s="59"/>
      <c r="AR77" s="59" t="s">
        <v>10</v>
      </c>
      <c r="AS77" s="59"/>
      <c r="AT77" s="59"/>
      <c r="AU77" s="59"/>
      <c r="AV77" s="59"/>
      <c r="AW77" s="59"/>
      <c r="AX77" s="59"/>
      <c r="AY77" s="59"/>
      <c r="CA77" s="1" t="s">
        <v>15</v>
      </c>
    </row>
    <row r="78" spans="1:79" ht="25.5" customHeight="1">
      <c r="A78" s="61">
        <v>1</v>
      </c>
      <c r="B78" s="61"/>
      <c r="C78" s="61"/>
      <c r="D78" s="52" t="s">
        <v>120</v>
      </c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2"/>
      <c r="AB78" s="57">
        <v>200000</v>
      </c>
      <c r="AC78" s="57"/>
      <c r="AD78" s="57"/>
      <c r="AE78" s="57"/>
      <c r="AF78" s="57"/>
      <c r="AG78" s="57"/>
      <c r="AH78" s="57"/>
      <c r="AI78" s="57"/>
      <c r="AJ78" s="57">
        <v>0</v>
      </c>
      <c r="AK78" s="57"/>
      <c r="AL78" s="57"/>
      <c r="AM78" s="57"/>
      <c r="AN78" s="57"/>
      <c r="AO78" s="57"/>
      <c r="AP78" s="57"/>
      <c r="AQ78" s="57"/>
      <c r="AR78" s="57">
        <f aca="true" t="shared" si="1" ref="AR78:AR86">AB78+AJ78</f>
        <v>200000</v>
      </c>
      <c r="AS78" s="57"/>
      <c r="AT78" s="57"/>
      <c r="AU78" s="57"/>
      <c r="AV78" s="57"/>
      <c r="AW78" s="57"/>
      <c r="AX78" s="57"/>
      <c r="AY78" s="57"/>
      <c r="CA78" s="1" t="s">
        <v>16</v>
      </c>
    </row>
    <row r="79" spans="1:51" ht="49.5" customHeight="1">
      <c r="A79" s="61">
        <v>2</v>
      </c>
      <c r="B79" s="61"/>
      <c r="C79" s="61"/>
      <c r="D79" s="52" t="s">
        <v>109</v>
      </c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2"/>
      <c r="AB79" s="57">
        <v>1250000</v>
      </c>
      <c r="AC79" s="57"/>
      <c r="AD79" s="57"/>
      <c r="AE79" s="57"/>
      <c r="AF79" s="57"/>
      <c r="AG79" s="57"/>
      <c r="AH79" s="57"/>
      <c r="AI79" s="57"/>
      <c r="AJ79" s="57">
        <v>0</v>
      </c>
      <c r="AK79" s="57"/>
      <c r="AL79" s="57"/>
      <c r="AM79" s="57"/>
      <c r="AN79" s="57"/>
      <c r="AO79" s="57"/>
      <c r="AP79" s="57"/>
      <c r="AQ79" s="57"/>
      <c r="AR79" s="57">
        <f t="shared" si="1"/>
        <v>1250000</v>
      </c>
      <c r="AS79" s="57"/>
      <c r="AT79" s="57"/>
      <c r="AU79" s="57"/>
      <c r="AV79" s="57"/>
      <c r="AW79" s="57"/>
      <c r="AX79" s="57"/>
      <c r="AY79" s="57"/>
    </row>
    <row r="80" spans="1:51" ht="15" customHeight="1">
      <c r="A80" s="61">
        <v>3</v>
      </c>
      <c r="B80" s="61"/>
      <c r="C80" s="61"/>
      <c r="D80" s="52" t="s">
        <v>107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2"/>
      <c r="AB80" s="57">
        <v>700000</v>
      </c>
      <c r="AC80" s="57"/>
      <c r="AD80" s="57"/>
      <c r="AE80" s="57"/>
      <c r="AF80" s="57"/>
      <c r="AG80" s="57"/>
      <c r="AH80" s="57"/>
      <c r="AI80" s="57"/>
      <c r="AJ80" s="57">
        <v>0</v>
      </c>
      <c r="AK80" s="57"/>
      <c r="AL80" s="57"/>
      <c r="AM80" s="57"/>
      <c r="AN80" s="57"/>
      <c r="AO80" s="57"/>
      <c r="AP80" s="57"/>
      <c r="AQ80" s="57"/>
      <c r="AR80" s="57">
        <f t="shared" si="1"/>
        <v>700000</v>
      </c>
      <c r="AS80" s="57"/>
      <c r="AT80" s="57"/>
      <c r="AU80" s="57"/>
      <c r="AV80" s="57"/>
      <c r="AW80" s="57"/>
      <c r="AX80" s="57"/>
      <c r="AY80" s="57"/>
    </row>
    <row r="81" spans="1:51" ht="25.5" customHeight="1">
      <c r="A81" s="61">
        <v>4</v>
      </c>
      <c r="B81" s="61"/>
      <c r="C81" s="61"/>
      <c r="D81" s="52" t="s">
        <v>73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2"/>
      <c r="AB81" s="57">
        <f>50000+50000</f>
        <v>100000</v>
      </c>
      <c r="AC81" s="57"/>
      <c r="AD81" s="57"/>
      <c r="AE81" s="57"/>
      <c r="AF81" s="57"/>
      <c r="AG81" s="57"/>
      <c r="AH81" s="57"/>
      <c r="AI81" s="57"/>
      <c r="AJ81" s="57">
        <v>0</v>
      </c>
      <c r="AK81" s="57"/>
      <c r="AL81" s="57"/>
      <c r="AM81" s="57"/>
      <c r="AN81" s="57"/>
      <c r="AO81" s="57"/>
      <c r="AP81" s="57"/>
      <c r="AQ81" s="57"/>
      <c r="AR81" s="57">
        <f t="shared" si="1"/>
        <v>100000</v>
      </c>
      <c r="AS81" s="57"/>
      <c r="AT81" s="57"/>
      <c r="AU81" s="57"/>
      <c r="AV81" s="57"/>
      <c r="AW81" s="57"/>
      <c r="AX81" s="57"/>
      <c r="AY81" s="57"/>
    </row>
    <row r="82" spans="1:51" ht="39" customHeight="1">
      <c r="A82" s="49">
        <v>5</v>
      </c>
      <c r="B82" s="50"/>
      <c r="C82" s="51"/>
      <c r="D82" s="52" t="s">
        <v>111</v>
      </c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4"/>
      <c r="AB82" s="46">
        <f>1168100+150000+533000+1000000+1000000-36761</f>
        <v>3814339</v>
      </c>
      <c r="AC82" s="55"/>
      <c r="AD82" s="55"/>
      <c r="AE82" s="55"/>
      <c r="AF82" s="55"/>
      <c r="AG82" s="55"/>
      <c r="AH82" s="55"/>
      <c r="AI82" s="56"/>
      <c r="AJ82" s="46">
        <f>1000000-533000+688360-168000+36761</f>
        <v>1024121</v>
      </c>
      <c r="AK82" s="55"/>
      <c r="AL82" s="55"/>
      <c r="AM82" s="55"/>
      <c r="AN82" s="55"/>
      <c r="AO82" s="55"/>
      <c r="AP82" s="55"/>
      <c r="AQ82" s="56"/>
      <c r="AR82" s="46">
        <f t="shared" si="1"/>
        <v>4838460</v>
      </c>
      <c r="AS82" s="55"/>
      <c r="AT82" s="55"/>
      <c r="AU82" s="55"/>
      <c r="AV82" s="55"/>
      <c r="AW82" s="55"/>
      <c r="AX82" s="55"/>
      <c r="AY82" s="56"/>
    </row>
    <row r="83" spans="1:51" ht="39" customHeight="1">
      <c r="A83" s="49">
        <v>6</v>
      </c>
      <c r="B83" s="47"/>
      <c r="C83" s="48"/>
      <c r="D83" s="52" t="s">
        <v>112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4"/>
      <c r="AB83" s="46">
        <f>45000</f>
        <v>45000</v>
      </c>
      <c r="AC83" s="47"/>
      <c r="AD83" s="47"/>
      <c r="AE83" s="47"/>
      <c r="AF83" s="47"/>
      <c r="AG83" s="47"/>
      <c r="AH83" s="47"/>
      <c r="AI83" s="48"/>
      <c r="AJ83" s="46">
        <f>100000+22000</f>
        <v>122000</v>
      </c>
      <c r="AK83" s="47"/>
      <c r="AL83" s="47"/>
      <c r="AM83" s="47"/>
      <c r="AN83" s="47"/>
      <c r="AO83" s="47"/>
      <c r="AP83" s="47"/>
      <c r="AQ83" s="48"/>
      <c r="AR83" s="46">
        <f>AB83+AJ83</f>
        <v>167000</v>
      </c>
      <c r="AS83" s="47"/>
      <c r="AT83" s="47"/>
      <c r="AU83" s="47"/>
      <c r="AV83" s="47"/>
      <c r="AW83" s="47"/>
      <c r="AX83" s="47"/>
      <c r="AY83" s="48"/>
    </row>
    <row r="84" spans="1:51" ht="37.5" customHeight="1">
      <c r="A84" s="49">
        <v>7</v>
      </c>
      <c r="B84" s="50"/>
      <c r="C84" s="51"/>
      <c r="D84" s="52" t="s">
        <v>122</v>
      </c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4"/>
      <c r="AB84" s="46">
        <f>130000+60000</f>
        <v>190000</v>
      </c>
      <c r="AC84" s="55"/>
      <c r="AD84" s="55"/>
      <c r="AE84" s="55"/>
      <c r="AF84" s="55"/>
      <c r="AG84" s="55"/>
      <c r="AH84" s="55"/>
      <c r="AI84" s="56"/>
      <c r="AJ84" s="46">
        <v>0</v>
      </c>
      <c r="AK84" s="55"/>
      <c r="AL84" s="55"/>
      <c r="AM84" s="55"/>
      <c r="AN84" s="55"/>
      <c r="AO84" s="55"/>
      <c r="AP84" s="55"/>
      <c r="AQ84" s="56"/>
      <c r="AR84" s="46">
        <f>AB84+AJ84</f>
        <v>190000</v>
      </c>
      <c r="AS84" s="55"/>
      <c r="AT84" s="55"/>
      <c r="AU84" s="55"/>
      <c r="AV84" s="55"/>
      <c r="AW84" s="55"/>
      <c r="AX84" s="55"/>
      <c r="AY84" s="56"/>
    </row>
    <row r="85" spans="1:51" ht="37.5" customHeight="1">
      <c r="A85" s="49">
        <v>8</v>
      </c>
      <c r="B85" s="50"/>
      <c r="C85" s="51"/>
      <c r="D85" s="52" t="s">
        <v>125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4"/>
      <c r="AB85" s="46">
        <v>80000</v>
      </c>
      <c r="AC85" s="55"/>
      <c r="AD85" s="55"/>
      <c r="AE85" s="55"/>
      <c r="AF85" s="55"/>
      <c r="AG85" s="55"/>
      <c r="AH85" s="55"/>
      <c r="AI85" s="56"/>
      <c r="AJ85" s="46">
        <v>0</v>
      </c>
      <c r="AK85" s="55"/>
      <c r="AL85" s="55"/>
      <c r="AM85" s="55"/>
      <c r="AN85" s="55"/>
      <c r="AO85" s="55"/>
      <c r="AP85" s="55"/>
      <c r="AQ85" s="56"/>
      <c r="AR85" s="46">
        <f t="shared" si="1"/>
        <v>80000</v>
      </c>
      <c r="AS85" s="55"/>
      <c r="AT85" s="55"/>
      <c r="AU85" s="55"/>
      <c r="AV85" s="55"/>
      <c r="AW85" s="55"/>
      <c r="AX85" s="55"/>
      <c r="AY85" s="56"/>
    </row>
    <row r="86" spans="1:51" s="4" customFormat="1" ht="12.75" customHeight="1">
      <c r="A86" s="107"/>
      <c r="B86" s="107"/>
      <c r="C86" s="107"/>
      <c r="D86" s="127" t="s">
        <v>27</v>
      </c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9"/>
      <c r="AB86" s="78">
        <f>AB78+AB79+AB80+AB81+AB82+AB83+AB84+AB85</f>
        <v>6379339</v>
      </c>
      <c r="AC86" s="78"/>
      <c r="AD86" s="78"/>
      <c r="AE86" s="78"/>
      <c r="AF86" s="78"/>
      <c r="AG86" s="78"/>
      <c r="AH86" s="78"/>
      <c r="AI86" s="78"/>
      <c r="AJ86" s="78">
        <f>AJ78+AJ79+AJ80+AJ81+AJ82+AJ83+AJ85</f>
        <v>1146121</v>
      </c>
      <c r="AK86" s="78"/>
      <c r="AL86" s="78"/>
      <c r="AM86" s="78"/>
      <c r="AN86" s="78"/>
      <c r="AO86" s="78"/>
      <c r="AP86" s="78"/>
      <c r="AQ86" s="78"/>
      <c r="AR86" s="78">
        <f t="shared" si="1"/>
        <v>7525460</v>
      </c>
      <c r="AS86" s="78"/>
      <c r="AT86" s="78"/>
      <c r="AU86" s="78"/>
      <c r="AV86" s="78"/>
      <c r="AW86" s="78"/>
      <c r="AX86" s="78"/>
      <c r="AY86" s="78"/>
    </row>
    <row r="87" ht="17.25" customHeight="1"/>
    <row r="88" spans="1:64" ht="15.75" customHeight="1">
      <c r="A88" s="70" t="s">
        <v>43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</row>
    <row r="89" spans="1:64" ht="30" customHeight="1">
      <c r="A89" s="60" t="s">
        <v>28</v>
      </c>
      <c r="B89" s="60"/>
      <c r="C89" s="60"/>
      <c r="D89" s="60"/>
      <c r="E89" s="60"/>
      <c r="F89" s="60"/>
      <c r="G89" s="75" t="s">
        <v>44</v>
      </c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7"/>
      <c r="Z89" s="60" t="s">
        <v>2</v>
      </c>
      <c r="AA89" s="60"/>
      <c r="AB89" s="60"/>
      <c r="AC89" s="60"/>
      <c r="AD89" s="60"/>
      <c r="AE89" s="60" t="s">
        <v>1</v>
      </c>
      <c r="AF89" s="60"/>
      <c r="AG89" s="60"/>
      <c r="AH89" s="60"/>
      <c r="AI89" s="60"/>
      <c r="AJ89" s="60"/>
      <c r="AK89" s="60"/>
      <c r="AL89" s="60"/>
      <c r="AM89" s="60"/>
      <c r="AN89" s="60"/>
      <c r="AO89" s="75" t="s">
        <v>29</v>
      </c>
      <c r="AP89" s="76"/>
      <c r="AQ89" s="76"/>
      <c r="AR89" s="76"/>
      <c r="AS89" s="76"/>
      <c r="AT89" s="76"/>
      <c r="AU89" s="76"/>
      <c r="AV89" s="77"/>
      <c r="AW89" s="75" t="s">
        <v>30</v>
      </c>
      <c r="AX89" s="76"/>
      <c r="AY89" s="76"/>
      <c r="AZ89" s="76"/>
      <c r="BA89" s="76"/>
      <c r="BB89" s="76"/>
      <c r="BC89" s="76"/>
      <c r="BD89" s="77"/>
      <c r="BE89" s="75" t="s">
        <v>27</v>
      </c>
      <c r="BF89" s="76"/>
      <c r="BG89" s="76"/>
      <c r="BH89" s="76"/>
      <c r="BI89" s="76"/>
      <c r="BJ89" s="76"/>
      <c r="BK89" s="76"/>
      <c r="BL89" s="77"/>
    </row>
    <row r="90" spans="1:64" ht="15.75" customHeight="1">
      <c r="A90" s="60">
        <v>1</v>
      </c>
      <c r="B90" s="60"/>
      <c r="C90" s="60"/>
      <c r="D90" s="60"/>
      <c r="E90" s="60"/>
      <c r="F90" s="60"/>
      <c r="G90" s="75">
        <v>2</v>
      </c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7"/>
      <c r="Z90" s="60">
        <v>3</v>
      </c>
      <c r="AA90" s="60"/>
      <c r="AB90" s="60"/>
      <c r="AC90" s="60"/>
      <c r="AD90" s="60"/>
      <c r="AE90" s="60">
        <v>4</v>
      </c>
      <c r="AF90" s="60"/>
      <c r="AG90" s="60"/>
      <c r="AH90" s="60"/>
      <c r="AI90" s="60"/>
      <c r="AJ90" s="60"/>
      <c r="AK90" s="60"/>
      <c r="AL90" s="60"/>
      <c r="AM90" s="60"/>
      <c r="AN90" s="60"/>
      <c r="AO90" s="60">
        <v>5</v>
      </c>
      <c r="AP90" s="60"/>
      <c r="AQ90" s="60"/>
      <c r="AR90" s="60"/>
      <c r="AS90" s="60"/>
      <c r="AT90" s="60"/>
      <c r="AU90" s="60"/>
      <c r="AV90" s="60"/>
      <c r="AW90" s="60">
        <v>6</v>
      </c>
      <c r="AX90" s="60"/>
      <c r="AY90" s="60"/>
      <c r="AZ90" s="60"/>
      <c r="BA90" s="60"/>
      <c r="BB90" s="60"/>
      <c r="BC90" s="60"/>
      <c r="BD90" s="60"/>
      <c r="BE90" s="60">
        <v>7</v>
      </c>
      <c r="BF90" s="60"/>
      <c r="BG90" s="60"/>
      <c r="BH90" s="60"/>
      <c r="BI90" s="60"/>
      <c r="BJ90" s="60"/>
      <c r="BK90" s="60"/>
      <c r="BL90" s="60"/>
    </row>
    <row r="91" spans="1:79" ht="12.75" customHeight="1" hidden="1">
      <c r="A91" s="61" t="s">
        <v>33</v>
      </c>
      <c r="B91" s="61"/>
      <c r="C91" s="61"/>
      <c r="D91" s="61"/>
      <c r="E91" s="61"/>
      <c r="F91" s="61"/>
      <c r="G91" s="67" t="s">
        <v>7</v>
      </c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9"/>
      <c r="Z91" s="61" t="s">
        <v>19</v>
      </c>
      <c r="AA91" s="61"/>
      <c r="AB91" s="61"/>
      <c r="AC91" s="61"/>
      <c r="AD91" s="61"/>
      <c r="AE91" s="89" t="s">
        <v>32</v>
      </c>
      <c r="AF91" s="89"/>
      <c r="AG91" s="89"/>
      <c r="AH91" s="89"/>
      <c r="AI91" s="89"/>
      <c r="AJ91" s="89"/>
      <c r="AK91" s="89"/>
      <c r="AL91" s="89"/>
      <c r="AM91" s="89"/>
      <c r="AN91" s="67"/>
      <c r="AO91" s="59" t="s">
        <v>8</v>
      </c>
      <c r="AP91" s="59"/>
      <c r="AQ91" s="59"/>
      <c r="AR91" s="59"/>
      <c r="AS91" s="59"/>
      <c r="AT91" s="59"/>
      <c r="AU91" s="59"/>
      <c r="AV91" s="59"/>
      <c r="AW91" s="59" t="s">
        <v>31</v>
      </c>
      <c r="AX91" s="59"/>
      <c r="AY91" s="59"/>
      <c r="AZ91" s="59"/>
      <c r="BA91" s="59"/>
      <c r="BB91" s="59"/>
      <c r="BC91" s="59"/>
      <c r="BD91" s="59"/>
      <c r="BE91" s="59" t="s">
        <v>75</v>
      </c>
      <c r="BF91" s="59"/>
      <c r="BG91" s="59"/>
      <c r="BH91" s="59"/>
      <c r="BI91" s="59"/>
      <c r="BJ91" s="59"/>
      <c r="BK91" s="59"/>
      <c r="BL91" s="59"/>
      <c r="CA91" s="1" t="s">
        <v>17</v>
      </c>
    </row>
    <row r="92" spans="1:79" s="4" customFormat="1" ht="12.75" customHeight="1">
      <c r="A92" s="107">
        <v>0</v>
      </c>
      <c r="B92" s="107"/>
      <c r="C92" s="107"/>
      <c r="D92" s="107"/>
      <c r="E92" s="107"/>
      <c r="F92" s="107"/>
      <c r="G92" s="86" t="s">
        <v>74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108"/>
      <c r="AA92" s="108"/>
      <c r="AB92" s="108"/>
      <c r="AC92" s="108"/>
      <c r="AD92" s="108"/>
      <c r="AE92" s="109"/>
      <c r="AF92" s="109"/>
      <c r="AG92" s="109"/>
      <c r="AH92" s="109"/>
      <c r="AI92" s="109"/>
      <c r="AJ92" s="109"/>
      <c r="AK92" s="109"/>
      <c r="AL92" s="109"/>
      <c r="AM92" s="109"/>
      <c r="AN92" s="110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CA92" s="4" t="s">
        <v>18</v>
      </c>
    </row>
    <row r="93" spans="1:64" ht="12.75" customHeight="1">
      <c r="A93" s="61">
        <v>0</v>
      </c>
      <c r="B93" s="61"/>
      <c r="C93" s="61"/>
      <c r="D93" s="61"/>
      <c r="E93" s="61"/>
      <c r="F93" s="61"/>
      <c r="G93" s="90" t="s">
        <v>129</v>
      </c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2"/>
      <c r="Z93" s="58" t="s">
        <v>132</v>
      </c>
      <c r="AA93" s="58"/>
      <c r="AB93" s="58"/>
      <c r="AC93" s="58"/>
      <c r="AD93" s="58"/>
      <c r="AE93" s="90" t="s">
        <v>76</v>
      </c>
      <c r="AF93" s="91"/>
      <c r="AG93" s="91"/>
      <c r="AH93" s="91"/>
      <c r="AI93" s="91"/>
      <c r="AJ93" s="91"/>
      <c r="AK93" s="91"/>
      <c r="AL93" s="91"/>
      <c r="AM93" s="91"/>
      <c r="AN93" s="92"/>
      <c r="AO93" s="57">
        <f>AC70</f>
        <v>6481451</v>
      </c>
      <c r="AP93" s="57"/>
      <c r="AQ93" s="57"/>
      <c r="AR93" s="57"/>
      <c r="AS93" s="57"/>
      <c r="AT93" s="57"/>
      <c r="AU93" s="57"/>
      <c r="AV93" s="57"/>
      <c r="AW93" s="57">
        <f>AK70</f>
        <v>1146121</v>
      </c>
      <c r="AX93" s="57"/>
      <c r="AY93" s="57"/>
      <c r="AZ93" s="57"/>
      <c r="BA93" s="57"/>
      <c r="BB93" s="57"/>
      <c r="BC93" s="57"/>
      <c r="BD93" s="57"/>
      <c r="BE93" s="57">
        <f>AO93+AW93</f>
        <v>7627572</v>
      </c>
      <c r="BF93" s="57"/>
      <c r="BG93" s="57"/>
      <c r="BH93" s="57"/>
      <c r="BI93" s="57"/>
      <c r="BJ93" s="57"/>
      <c r="BK93" s="57"/>
      <c r="BL93" s="57"/>
    </row>
    <row r="94" spans="1:64" s="4" customFormat="1" ht="12.75" customHeight="1">
      <c r="A94" s="107">
        <v>0</v>
      </c>
      <c r="B94" s="107"/>
      <c r="C94" s="107"/>
      <c r="D94" s="107"/>
      <c r="E94" s="107"/>
      <c r="F94" s="107"/>
      <c r="G94" s="130" t="s">
        <v>77</v>
      </c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2"/>
      <c r="Z94" s="108"/>
      <c r="AA94" s="108"/>
      <c r="AB94" s="108"/>
      <c r="AC94" s="108"/>
      <c r="AD94" s="108"/>
      <c r="AE94" s="130"/>
      <c r="AF94" s="131"/>
      <c r="AG94" s="131"/>
      <c r="AH94" s="131"/>
      <c r="AI94" s="131"/>
      <c r="AJ94" s="131"/>
      <c r="AK94" s="131"/>
      <c r="AL94" s="131"/>
      <c r="AM94" s="131"/>
      <c r="AN94" s="132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</row>
    <row r="95" spans="1:64" ht="12.75" customHeight="1">
      <c r="A95" s="61">
        <v>0</v>
      </c>
      <c r="B95" s="61"/>
      <c r="C95" s="61"/>
      <c r="D95" s="61"/>
      <c r="E95" s="61"/>
      <c r="F95" s="61"/>
      <c r="G95" s="90" t="s">
        <v>108</v>
      </c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2"/>
      <c r="Z95" s="58" t="s">
        <v>78</v>
      </c>
      <c r="AA95" s="58"/>
      <c r="AB95" s="58"/>
      <c r="AC95" s="58"/>
      <c r="AD95" s="58"/>
      <c r="AE95" s="90" t="s">
        <v>79</v>
      </c>
      <c r="AF95" s="91"/>
      <c r="AG95" s="91"/>
      <c r="AH95" s="91"/>
      <c r="AI95" s="91"/>
      <c r="AJ95" s="91"/>
      <c r="AK95" s="91"/>
      <c r="AL95" s="91"/>
      <c r="AM95" s="91"/>
      <c r="AN95" s="92"/>
      <c r="AO95" s="57">
        <v>8</v>
      </c>
      <c r="AP95" s="57"/>
      <c r="AQ95" s="57"/>
      <c r="AR95" s="57"/>
      <c r="AS95" s="57"/>
      <c r="AT95" s="57"/>
      <c r="AU95" s="57"/>
      <c r="AV95" s="57"/>
      <c r="AW95" s="57">
        <v>2</v>
      </c>
      <c r="AX95" s="57"/>
      <c r="AY95" s="57"/>
      <c r="AZ95" s="57"/>
      <c r="BA95" s="57"/>
      <c r="BB95" s="57"/>
      <c r="BC95" s="57"/>
      <c r="BD95" s="57"/>
      <c r="BE95" s="57">
        <f>AO95+AW95</f>
        <v>10</v>
      </c>
      <c r="BF95" s="57"/>
      <c r="BG95" s="57"/>
      <c r="BH95" s="57"/>
      <c r="BI95" s="57"/>
      <c r="BJ95" s="57"/>
      <c r="BK95" s="57"/>
      <c r="BL95" s="57"/>
    </row>
    <row r="96" spans="1:64" ht="12.75" customHeight="1">
      <c r="A96" s="61">
        <v>0</v>
      </c>
      <c r="B96" s="61"/>
      <c r="C96" s="61"/>
      <c r="D96" s="61"/>
      <c r="E96" s="61"/>
      <c r="F96" s="61"/>
      <c r="G96" s="90" t="s">
        <v>80</v>
      </c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2"/>
      <c r="Z96" s="58" t="s">
        <v>81</v>
      </c>
      <c r="AA96" s="58"/>
      <c r="AB96" s="58"/>
      <c r="AC96" s="58"/>
      <c r="AD96" s="58"/>
      <c r="AE96" s="90" t="s">
        <v>79</v>
      </c>
      <c r="AF96" s="91"/>
      <c r="AG96" s="91"/>
      <c r="AH96" s="91"/>
      <c r="AI96" s="91"/>
      <c r="AJ96" s="91"/>
      <c r="AK96" s="91"/>
      <c r="AL96" s="91"/>
      <c r="AM96" s="91"/>
      <c r="AN96" s="92"/>
      <c r="AO96" s="57">
        <v>260</v>
      </c>
      <c r="AP96" s="57"/>
      <c r="AQ96" s="57"/>
      <c r="AR96" s="57"/>
      <c r="AS96" s="57"/>
      <c r="AT96" s="57"/>
      <c r="AU96" s="57"/>
      <c r="AV96" s="57"/>
      <c r="AW96" s="57">
        <v>0</v>
      </c>
      <c r="AX96" s="57"/>
      <c r="AY96" s="57"/>
      <c r="AZ96" s="57"/>
      <c r="BA96" s="57"/>
      <c r="BB96" s="57"/>
      <c r="BC96" s="57"/>
      <c r="BD96" s="57"/>
      <c r="BE96" s="57">
        <v>260</v>
      </c>
      <c r="BF96" s="57"/>
      <c r="BG96" s="57"/>
      <c r="BH96" s="57"/>
      <c r="BI96" s="57"/>
      <c r="BJ96" s="57"/>
      <c r="BK96" s="57"/>
      <c r="BL96" s="57"/>
    </row>
    <row r="97" spans="1:64" ht="12.75" customHeight="1">
      <c r="A97" s="61">
        <v>0</v>
      </c>
      <c r="B97" s="61"/>
      <c r="C97" s="61"/>
      <c r="D97" s="61"/>
      <c r="E97" s="61"/>
      <c r="F97" s="61"/>
      <c r="G97" s="90" t="s">
        <v>82</v>
      </c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2"/>
      <c r="Z97" s="58" t="s">
        <v>81</v>
      </c>
      <c r="AA97" s="58"/>
      <c r="AB97" s="58"/>
      <c r="AC97" s="58"/>
      <c r="AD97" s="58"/>
      <c r="AE97" s="90" t="s">
        <v>79</v>
      </c>
      <c r="AF97" s="91"/>
      <c r="AG97" s="91"/>
      <c r="AH97" s="91"/>
      <c r="AI97" s="91"/>
      <c r="AJ97" s="91"/>
      <c r="AK97" s="91"/>
      <c r="AL97" s="91"/>
      <c r="AM97" s="91"/>
      <c r="AN97" s="92"/>
      <c r="AO97" s="57">
        <f>85+32+45+22</f>
        <v>184</v>
      </c>
      <c r="AP97" s="57"/>
      <c r="AQ97" s="57"/>
      <c r="AR97" s="57"/>
      <c r="AS97" s="57"/>
      <c r="AT97" s="57"/>
      <c r="AU97" s="57"/>
      <c r="AV97" s="57"/>
      <c r="AW97" s="57">
        <v>0</v>
      </c>
      <c r="AX97" s="57"/>
      <c r="AY97" s="57"/>
      <c r="AZ97" s="57"/>
      <c r="BA97" s="57"/>
      <c r="BB97" s="57"/>
      <c r="BC97" s="57"/>
      <c r="BD97" s="57"/>
      <c r="BE97" s="57">
        <v>184</v>
      </c>
      <c r="BF97" s="57"/>
      <c r="BG97" s="57"/>
      <c r="BH97" s="57"/>
      <c r="BI97" s="57"/>
      <c r="BJ97" s="57"/>
      <c r="BK97" s="57"/>
      <c r="BL97" s="57"/>
    </row>
    <row r="98" spans="1:64" ht="12.75" customHeight="1">
      <c r="A98" s="61">
        <v>0</v>
      </c>
      <c r="B98" s="61"/>
      <c r="C98" s="61"/>
      <c r="D98" s="61"/>
      <c r="E98" s="61"/>
      <c r="F98" s="61"/>
      <c r="G98" s="90" t="s">
        <v>83</v>
      </c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2"/>
      <c r="Z98" s="58" t="s">
        <v>81</v>
      </c>
      <c r="AA98" s="58"/>
      <c r="AB98" s="58"/>
      <c r="AC98" s="58"/>
      <c r="AD98" s="58"/>
      <c r="AE98" s="90" t="s">
        <v>79</v>
      </c>
      <c r="AF98" s="91"/>
      <c r="AG98" s="91"/>
      <c r="AH98" s="91"/>
      <c r="AI98" s="91"/>
      <c r="AJ98" s="91"/>
      <c r="AK98" s="91"/>
      <c r="AL98" s="91"/>
      <c r="AM98" s="91"/>
      <c r="AN98" s="92"/>
      <c r="AO98" s="57">
        <f>33+43</f>
        <v>76</v>
      </c>
      <c r="AP98" s="57"/>
      <c r="AQ98" s="57"/>
      <c r="AR98" s="57"/>
      <c r="AS98" s="57"/>
      <c r="AT98" s="57"/>
      <c r="AU98" s="57"/>
      <c r="AV98" s="57"/>
      <c r="AW98" s="57">
        <v>0</v>
      </c>
      <c r="AX98" s="57"/>
      <c r="AY98" s="57"/>
      <c r="AZ98" s="57"/>
      <c r="BA98" s="57"/>
      <c r="BB98" s="57"/>
      <c r="BC98" s="57"/>
      <c r="BD98" s="57"/>
      <c r="BE98" s="57">
        <f>33+43</f>
        <v>76</v>
      </c>
      <c r="BF98" s="57"/>
      <c r="BG98" s="57"/>
      <c r="BH98" s="57"/>
      <c r="BI98" s="57"/>
      <c r="BJ98" s="57"/>
      <c r="BK98" s="57"/>
      <c r="BL98" s="57"/>
    </row>
    <row r="99" spans="1:64" s="4" customFormat="1" ht="12.75" customHeight="1">
      <c r="A99" s="107">
        <v>0</v>
      </c>
      <c r="B99" s="107"/>
      <c r="C99" s="107"/>
      <c r="D99" s="107"/>
      <c r="E99" s="107"/>
      <c r="F99" s="107"/>
      <c r="G99" s="130" t="s">
        <v>84</v>
      </c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2"/>
      <c r="Z99" s="108"/>
      <c r="AA99" s="108"/>
      <c r="AB99" s="108"/>
      <c r="AC99" s="108"/>
      <c r="AD99" s="108"/>
      <c r="AE99" s="130"/>
      <c r="AF99" s="131"/>
      <c r="AG99" s="131"/>
      <c r="AH99" s="131"/>
      <c r="AI99" s="131"/>
      <c r="AJ99" s="131"/>
      <c r="AK99" s="131"/>
      <c r="AL99" s="131"/>
      <c r="AM99" s="131"/>
      <c r="AN99" s="132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</row>
    <row r="100" spans="1:64" ht="12.75" customHeight="1">
      <c r="A100" s="61">
        <v>0</v>
      </c>
      <c r="B100" s="61"/>
      <c r="C100" s="61"/>
      <c r="D100" s="61"/>
      <c r="E100" s="61"/>
      <c r="F100" s="61"/>
      <c r="G100" s="90" t="s">
        <v>113</v>
      </c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2"/>
      <c r="Z100" s="58" t="s">
        <v>85</v>
      </c>
      <c r="AA100" s="58"/>
      <c r="AB100" s="58"/>
      <c r="AC100" s="58"/>
      <c r="AD100" s="58"/>
      <c r="AE100" s="90" t="s">
        <v>79</v>
      </c>
      <c r="AF100" s="91"/>
      <c r="AG100" s="91"/>
      <c r="AH100" s="91"/>
      <c r="AI100" s="91"/>
      <c r="AJ100" s="91"/>
      <c r="AK100" s="91"/>
      <c r="AL100" s="91"/>
      <c r="AM100" s="91"/>
      <c r="AN100" s="92"/>
      <c r="AO100" s="57">
        <f>AO93/AO95/12</f>
        <v>67515.11458333333</v>
      </c>
      <c r="AP100" s="57"/>
      <c r="AQ100" s="57"/>
      <c r="AR100" s="57"/>
      <c r="AS100" s="57"/>
      <c r="AT100" s="57"/>
      <c r="AU100" s="57"/>
      <c r="AV100" s="57"/>
      <c r="AW100" s="57">
        <f>AW93/AW95/12</f>
        <v>47755.041666666664</v>
      </c>
      <c r="AX100" s="57"/>
      <c r="AY100" s="57"/>
      <c r="AZ100" s="57"/>
      <c r="BA100" s="57"/>
      <c r="BB100" s="57"/>
      <c r="BC100" s="57"/>
      <c r="BD100" s="57"/>
      <c r="BE100" s="57">
        <f>AO100+AW100</f>
        <v>115270.15625</v>
      </c>
      <c r="BF100" s="57"/>
      <c r="BG100" s="57"/>
      <c r="BH100" s="57"/>
      <c r="BI100" s="57"/>
      <c r="BJ100" s="57"/>
      <c r="BK100" s="57"/>
      <c r="BL100" s="57"/>
    </row>
    <row r="101" spans="1:64" s="4" customFormat="1" ht="12.75" customHeight="1">
      <c r="A101" s="107">
        <v>0</v>
      </c>
      <c r="B101" s="107"/>
      <c r="C101" s="107"/>
      <c r="D101" s="107"/>
      <c r="E101" s="107"/>
      <c r="F101" s="107"/>
      <c r="G101" s="130" t="s">
        <v>86</v>
      </c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2"/>
      <c r="Z101" s="108"/>
      <c r="AA101" s="108"/>
      <c r="AB101" s="108"/>
      <c r="AC101" s="108"/>
      <c r="AD101" s="108"/>
      <c r="AE101" s="130"/>
      <c r="AF101" s="131"/>
      <c r="AG101" s="131"/>
      <c r="AH101" s="131"/>
      <c r="AI101" s="131"/>
      <c r="AJ101" s="131"/>
      <c r="AK101" s="131"/>
      <c r="AL101" s="131"/>
      <c r="AM101" s="131"/>
      <c r="AN101" s="132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</row>
    <row r="102" spans="1:64" ht="12.75" customHeight="1">
      <c r="A102" s="61">
        <v>0</v>
      </c>
      <c r="B102" s="61"/>
      <c r="C102" s="61"/>
      <c r="D102" s="61"/>
      <c r="E102" s="61"/>
      <c r="F102" s="61"/>
      <c r="G102" s="90" t="s">
        <v>87</v>
      </c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2"/>
      <c r="Z102" s="58" t="s">
        <v>88</v>
      </c>
      <c r="AA102" s="58"/>
      <c r="AB102" s="58"/>
      <c r="AC102" s="58"/>
      <c r="AD102" s="58"/>
      <c r="AE102" s="90" t="s">
        <v>79</v>
      </c>
      <c r="AF102" s="91"/>
      <c r="AG102" s="91"/>
      <c r="AH102" s="91"/>
      <c r="AI102" s="91"/>
      <c r="AJ102" s="91"/>
      <c r="AK102" s="91"/>
      <c r="AL102" s="91"/>
      <c r="AM102" s="91"/>
      <c r="AN102" s="92"/>
      <c r="AO102" s="57">
        <f>AO93*100/BE93</f>
        <v>84.97397336924516</v>
      </c>
      <c r="AP102" s="57"/>
      <c r="AQ102" s="57"/>
      <c r="AR102" s="57"/>
      <c r="AS102" s="57"/>
      <c r="AT102" s="57"/>
      <c r="AU102" s="57"/>
      <c r="AV102" s="57"/>
      <c r="AW102" s="57">
        <f>AW93*100/BE93</f>
        <v>15.026026630754846</v>
      </c>
      <c r="AX102" s="57"/>
      <c r="AY102" s="57"/>
      <c r="AZ102" s="57"/>
      <c r="BA102" s="57"/>
      <c r="BB102" s="57"/>
      <c r="BC102" s="57"/>
      <c r="BD102" s="57"/>
      <c r="BE102" s="57">
        <f>AO102+AW102</f>
        <v>100</v>
      </c>
      <c r="BF102" s="57"/>
      <c r="BG102" s="57"/>
      <c r="BH102" s="57"/>
      <c r="BI102" s="57"/>
      <c r="BJ102" s="57"/>
      <c r="BK102" s="57"/>
      <c r="BL102" s="57"/>
    </row>
    <row r="103" spans="41:64" ht="12.75"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5" spans="1:59" ht="16.5" customHeight="1">
      <c r="A105" s="97" t="s">
        <v>118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5"/>
      <c r="AO105" s="99" t="s">
        <v>119</v>
      </c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</row>
    <row r="106" spans="23:59" ht="12.75">
      <c r="W106" s="85" t="s">
        <v>5</v>
      </c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O106" s="85" t="s">
        <v>52</v>
      </c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</row>
    <row r="107" spans="1:6" ht="15.75" customHeight="1">
      <c r="A107" s="106" t="s">
        <v>3</v>
      </c>
      <c r="B107" s="106"/>
      <c r="C107" s="106"/>
      <c r="D107" s="106"/>
      <c r="E107" s="106"/>
      <c r="F107" s="106"/>
    </row>
    <row r="108" spans="1:45" ht="12.75" customHeight="1">
      <c r="A108" s="93" t="s">
        <v>93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</row>
    <row r="109" spans="1:45" ht="12.75">
      <c r="A109" s="94" t="s">
        <v>47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</row>
    <row r="110" spans="1:45" ht="10.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59" ht="15.75" customHeight="1">
      <c r="A111" s="97" t="s">
        <v>94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5"/>
      <c r="AO111" s="99" t="s">
        <v>95</v>
      </c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</row>
    <row r="112" spans="23:59" ht="12.75">
      <c r="W112" s="85" t="s">
        <v>5</v>
      </c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O112" s="85" t="s">
        <v>52</v>
      </c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</row>
    <row r="113" spans="1:8" ht="12.75">
      <c r="A113" s="95">
        <v>45273</v>
      </c>
      <c r="B113" s="96"/>
      <c r="C113" s="96"/>
      <c r="D113" s="96"/>
      <c r="E113" s="96"/>
      <c r="F113" s="96"/>
      <c r="G113" s="96"/>
      <c r="H113" s="96"/>
    </row>
    <row r="114" spans="1:17" ht="12.75">
      <c r="A114" s="85" t="s">
        <v>45</v>
      </c>
      <c r="B114" s="85"/>
      <c r="C114" s="85"/>
      <c r="D114" s="85"/>
      <c r="E114" s="85"/>
      <c r="F114" s="85"/>
      <c r="G114" s="85"/>
      <c r="H114" s="85"/>
      <c r="I114" s="17"/>
      <c r="J114" s="17"/>
      <c r="K114" s="17"/>
      <c r="L114" s="17"/>
      <c r="M114" s="17"/>
      <c r="N114" s="17"/>
      <c r="O114" s="17"/>
      <c r="P114" s="17"/>
      <c r="Q114" s="17"/>
    </row>
    <row r="115" ht="12.75">
      <c r="A115" s="24" t="s">
        <v>46</v>
      </c>
    </row>
  </sheetData>
  <sheetProtection/>
  <mergeCells count="314">
    <mergeCell ref="AR78:AY78"/>
    <mergeCell ref="A78:C78"/>
    <mergeCell ref="AS68:AZ68"/>
    <mergeCell ref="A70:C70"/>
    <mergeCell ref="D70:AB70"/>
    <mergeCell ref="D78:AA78"/>
    <mergeCell ref="AB78:AI78"/>
    <mergeCell ref="AJ78:AQ78"/>
    <mergeCell ref="AB74:AI75"/>
    <mergeCell ref="AC70:AJ70"/>
    <mergeCell ref="AK70:AR70"/>
    <mergeCell ref="AJ82:AQ82"/>
    <mergeCell ref="A67:C67"/>
    <mergeCell ref="A68:C68"/>
    <mergeCell ref="D68:AB68"/>
    <mergeCell ref="AC68:AJ68"/>
    <mergeCell ref="D67:AB67"/>
    <mergeCell ref="AC67:AJ67"/>
    <mergeCell ref="A72:BL72"/>
    <mergeCell ref="AB80:AI80"/>
    <mergeCell ref="BE102:BL102"/>
    <mergeCell ref="A101:F101"/>
    <mergeCell ref="G101:Y101"/>
    <mergeCell ref="AK67:AR67"/>
    <mergeCell ref="AK68:AR68"/>
    <mergeCell ref="AO101:AV101"/>
    <mergeCell ref="AW101:BD101"/>
    <mergeCell ref="AO97:AV97"/>
    <mergeCell ref="AW97:BD97"/>
    <mergeCell ref="AJ86:AQ86"/>
    <mergeCell ref="A102:F102"/>
    <mergeCell ref="G102:Y102"/>
    <mergeCell ref="Z102:AD102"/>
    <mergeCell ref="AE102:AN102"/>
    <mergeCell ref="AO102:AV102"/>
    <mergeCell ref="AW102:BD102"/>
    <mergeCell ref="BE100:BL100"/>
    <mergeCell ref="A99:F99"/>
    <mergeCell ref="G99:Y99"/>
    <mergeCell ref="Z101:AD101"/>
    <mergeCell ref="AE101:AN101"/>
    <mergeCell ref="AO99:AV99"/>
    <mergeCell ref="AW99:BD99"/>
    <mergeCell ref="Z99:AD99"/>
    <mergeCell ref="AE99:AN99"/>
    <mergeCell ref="BE101:BL101"/>
    <mergeCell ref="BE98:BL98"/>
    <mergeCell ref="A97:F97"/>
    <mergeCell ref="G97:Y97"/>
    <mergeCell ref="BE99:BL99"/>
    <mergeCell ref="A100:F100"/>
    <mergeCell ref="G100:Y100"/>
    <mergeCell ref="Z100:AD100"/>
    <mergeCell ref="AE100:AN100"/>
    <mergeCell ref="AO100:AV100"/>
    <mergeCell ref="AW100:BD100"/>
    <mergeCell ref="A98:F98"/>
    <mergeCell ref="G98:Y98"/>
    <mergeCell ref="Z98:AD98"/>
    <mergeCell ref="AE98:AN98"/>
    <mergeCell ref="AO98:AV98"/>
    <mergeCell ref="AW98:BD98"/>
    <mergeCell ref="Z97:AD97"/>
    <mergeCell ref="AE97:AN97"/>
    <mergeCell ref="AW95:BD95"/>
    <mergeCell ref="BE95:BL95"/>
    <mergeCell ref="AO96:AV96"/>
    <mergeCell ref="AW96:BD96"/>
    <mergeCell ref="BE96:BL96"/>
    <mergeCell ref="BE97:BL97"/>
    <mergeCell ref="AO95:AV95"/>
    <mergeCell ref="AO93:AV93"/>
    <mergeCell ref="AE94:AN94"/>
    <mergeCell ref="AO94:AV94"/>
    <mergeCell ref="A96:F96"/>
    <mergeCell ref="G96:Y96"/>
    <mergeCell ref="Z96:AD96"/>
    <mergeCell ref="AE96:AN96"/>
    <mergeCell ref="A86:C86"/>
    <mergeCell ref="D86:AA86"/>
    <mergeCell ref="G93:Y93"/>
    <mergeCell ref="Z95:AD95"/>
    <mergeCell ref="AB86:AI86"/>
    <mergeCell ref="A89:F89"/>
    <mergeCell ref="A94:F94"/>
    <mergeCell ref="G94:Y94"/>
    <mergeCell ref="Z94:AD94"/>
    <mergeCell ref="AE90:AN90"/>
    <mergeCell ref="AJ80:AQ80"/>
    <mergeCell ref="A82:C82"/>
    <mergeCell ref="A85:C85"/>
    <mergeCell ref="D82:AA82"/>
    <mergeCell ref="AB82:AI82"/>
    <mergeCell ref="AB85:AI85"/>
    <mergeCell ref="D85:AA85"/>
    <mergeCell ref="D83:AA83"/>
    <mergeCell ref="A83:C83"/>
    <mergeCell ref="AB83:AI83"/>
    <mergeCell ref="A66:C66"/>
    <mergeCell ref="D66:AB66"/>
    <mergeCell ref="AC66:AJ66"/>
    <mergeCell ref="AS67:AZ67"/>
    <mergeCell ref="A81:C81"/>
    <mergeCell ref="D81:AA81"/>
    <mergeCell ref="AB81:AI81"/>
    <mergeCell ref="AJ81:AQ81"/>
    <mergeCell ref="A80:C80"/>
    <mergeCell ref="D80:AA80"/>
    <mergeCell ref="A64:C64"/>
    <mergeCell ref="D64:AB64"/>
    <mergeCell ref="AC64:AJ64"/>
    <mergeCell ref="AK64:AR64"/>
    <mergeCell ref="A65:C65"/>
    <mergeCell ref="D65:AB65"/>
    <mergeCell ref="AC65:AJ65"/>
    <mergeCell ref="AK65:AR65"/>
    <mergeCell ref="AO7:AU7"/>
    <mergeCell ref="AW7:BF7"/>
    <mergeCell ref="N13:AS13"/>
    <mergeCell ref="N14:AS14"/>
    <mergeCell ref="AU13:BB13"/>
    <mergeCell ref="AU14:BB14"/>
    <mergeCell ref="A10:BL10"/>
    <mergeCell ref="N19:Y19"/>
    <mergeCell ref="AS63:AZ63"/>
    <mergeCell ref="A53:F53"/>
    <mergeCell ref="G53:BL53"/>
    <mergeCell ref="A63:C63"/>
    <mergeCell ref="D63:AB63"/>
    <mergeCell ref="AC63:AJ63"/>
    <mergeCell ref="AK63:AR63"/>
    <mergeCell ref="A33:BL33"/>
    <mergeCell ref="AU17:BB17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BE90:BL90"/>
    <mergeCell ref="AS58:AZ59"/>
    <mergeCell ref="D58:AB59"/>
    <mergeCell ref="D60:AB60"/>
    <mergeCell ref="D61:AB61"/>
    <mergeCell ref="AC60:AJ60"/>
    <mergeCell ref="AC61:AJ61"/>
    <mergeCell ref="AK66:AR66"/>
    <mergeCell ref="AS66:AZ66"/>
    <mergeCell ref="AS70:AZ70"/>
    <mergeCell ref="AS65:AZ65"/>
    <mergeCell ref="B13:L13"/>
    <mergeCell ref="B14:L14"/>
    <mergeCell ref="AW90:BD90"/>
    <mergeCell ref="AA19:AI19"/>
    <mergeCell ref="B16:L16"/>
    <mergeCell ref="N16:AS16"/>
    <mergeCell ref="AU16:BB16"/>
    <mergeCell ref="B17:L17"/>
    <mergeCell ref="N17:AS17"/>
    <mergeCell ref="BE92:BL92"/>
    <mergeCell ref="AO91:AV91"/>
    <mergeCell ref="AW91:BD91"/>
    <mergeCell ref="BE91:BL91"/>
    <mergeCell ref="AW92:BD92"/>
    <mergeCell ref="AO92:AV92"/>
    <mergeCell ref="U22:AD22"/>
    <mergeCell ref="AE22:AR22"/>
    <mergeCell ref="AK62:AR62"/>
    <mergeCell ref="A26:BL26"/>
    <mergeCell ref="A22:T22"/>
    <mergeCell ref="AS22:BC22"/>
    <mergeCell ref="BD22:BL22"/>
    <mergeCell ref="T23:W23"/>
    <mergeCell ref="A23:H23"/>
    <mergeCell ref="AC58:AJ59"/>
    <mergeCell ref="AO1:BL1"/>
    <mergeCell ref="A27:BL27"/>
    <mergeCell ref="A38:BL38"/>
    <mergeCell ref="A41:F41"/>
    <mergeCell ref="G41:BL41"/>
    <mergeCell ref="A39:F39"/>
    <mergeCell ref="A28:BL28"/>
    <mergeCell ref="A29:BL29"/>
    <mergeCell ref="A30:BL30"/>
    <mergeCell ref="A31:BL31"/>
    <mergeCell ref="AR80:AY80"/>
    <mergeCell ref="AR81:AY81"/>
    <mergeCell ref="AR82:AY82"/>
    <mergeCell ref="AO89:AV89"/>
    <mergeCell ref="AJ83:AQ83"/>
    <mergeCell ref="AR85:AY85"/>
    <mergeCell ref="AJ85:AQ85"/>
    <mergeCell ref="AR83:AY83"/>
    <mergeCell ref="AE89:AN89"/>
    <mergeCell ref="AR86:AY86"/>
    <mergeCell ref="A107:F107"/>
    <mergeCell ref="A92:F92"/>
    <mergeCell ref="Z92:AD92"/>
    <mergeCell ref="AE92:AN92"/>
    <mergeCell ref="A105:V105"/>
    <mergeCell ref="W105:AM105"/>
    <mergeCell ref="W106:AM106"/>
    <mergeCell ref="A93:F93"/>
    <mergeCell ref="G95:Y95"/>
    <mergeCell ref="AE95:AN95"/>
    <mergeCell ref="A76:C76"/>
    <mergeCell ref="AR76:AY76"/>
    <mergeCell ref="A77:C77"/>
    <mergeCell ref="D77:AA77"/>
    <mergeCell ref="AB77:AI77"/>
    <mergeCell ref="AJ77:AQ77"/>
    <mergeCell ref="AR77:AY77"/>
    <mergeCell ref="AJ76:AQ76"/>
    <mergeCell ref="D79:AA79"/>
    <mergeCell ref="AB79:AI79"/>
    <mergeCell ref="A88:BL88"/>
    <mergeCell ref="AO106:BG106"/>
    <mergeCell ref="A95:F95"/>
    <mergeCell ref="A79:C79"/>
    <mergeCell ref="AO105:BG105"/>
    <mergeCell ref="AR79:AY79"/>
    <mergeCell ref="BE89:BL89"/>
    <mergeCell ref="AJ79:AQ79"/>
    <mergeCell ref="AO2:BL2"/>
    <mergeCell ref="AO6:BF6"/>
    <mergeCell ref="AO4:BL4"/>
    <mergeCell ref="AO5:BL5"/>
    <mergeCell ref="AO3:BL3"/>
    <mergeCell ref="AJ74:AQ75"/>
    <mergeCell ref="AR74:AY75"/>
    <mergeCell ref="AK60:AR60"/>
    <mergeCell ref="AK61:AR61"/>
    <mergeCell ref="AS64:AZ64"/>
    <mergeCell ref="I23:S23"/>
    <mergeCell ref="A73:AY73"/>
    <mergeCell ref="A51:F51"/>
    <mergeCell ref="A48:BL48"/>
    <mergeCell ref="A49:F49"/>
    <mergeCell ref="G49:BL49"/>
    <mergeCell ref="A50:F50"/>
    <mergeCell ref="AC62:AJ62"/>
    <mergeCell ref="AK58:AR59"/>
    <mergeCell ref="AC69:AJ69"/>
    <mergeCell ref="A114:H114"/>
    <mergeCell ref="A108:AS108"/>
    <mergeCell ref="A109:AS109"/>
    <mergeCell ref="A113:H113"/>
    <mergeCell ref="A111:V111"/>
    <mergeCell ref="W111:AM111"/>
    <mergeCell ref="AO111:BG111"/>
    <mergeCell ref="AO112:BG112"/>
    <mergeCell ref="Z89:AD89"/>
    <mergeCell ref="G89:Y89"/>
    <mergeCell ref="AW93:BD93"/>
    <mergeCell ref="BE93:BL93"/>
    <mergeCell ref="Z93:AD93"/>
    <mergeCell ref="AE93:AN93"/>
    <mergeCell ref="G90:Y90"/>
    <mergeCell ref="AO90:AV90"/>
    <mergeCell ref="Z90:AD90"/>
    <mergeCell ref="AW89:BD89"/>
    <mergeCell ref="AW94:BD94"/>
    <mergeCell ref="BE94:BL94"/>
    <mergeCell ref="D74:AA75"/>
    <mergeCell ref="W112:AM112"/>
    <mergeCell ref="A90:F90"/>
    <mergeCell ref="A91:F91"/>
    <mergeCell ref="Z91:AD91"/>
    <mergeCell ref="G91:Y91"/>
    <mergeCell ref="G92:Y92"/>
    <mergeCell ref="AE91:AN91"/>
    <mergeCell ref="GK34:IV34"/>
    <mergeCell ref="A32:BL32"/>
    <mergeCell ref="A74:C75"/>
    <mergeCell ref="D76:AA76"/>
    <mergeCell ref="AB76:AI76"/>
    <mergeCell ref="D62:AB62"/>
    <mergeCell ref="A42:F42"/>
    <mergeCell ref="G42:BL42"/>
    <mergeCell ref="A40:F40"/>
    <mergeCell ref="G40:BL40"/>
    <mergeCell ref="DY34:GJ34"/>
    <mergeCell ref="A45:BL45"/>
    <mergeCell ref="A61:C61"/>
    <mergeCell ref="G52:BL52"/>
    <mergeCell ref="A58:C59"/>
    <mergeCell ref="A57:AZ57"/>
    <mergeCell ref="A56:AZ56"/>
    <mergeCell ref="A60:C60"/>
    <mergeCell ref="A52:F52"/>
    <mergeCell ref="G39:BL39"/>
    <mergeCell ref="A34:BL34"/>
    <mergeCell ref="BM34:DX34"/>
    <mergeCell ref="AS62:AZ62"/>
    <mergeCell ref="AS61:AZ61"/>
    <mergeCell ref="AS60:AZ60"/>
    <mergeCell ref="A62:C62"/>
    <mergeCell ref="A46:BL46"/>
    <mergeCell ref="G50:BL50"/>
    <mergeCell ref="A36:BL36"/>
    <mergeCell ref="G51:BL51"/>
    <mergeCell ref="A35:BL35"/>
    <mergeCell ref="AS69:AZ69"/>
    <mergeCell ref="A84:C84"/>
    <mergeCell ref="D84:AA84"/>
    <mergeCell ref="AB84:AI84"/>
    <mergeCell ref="AJ84:AQ84"/>
    <mergeCell ref="AR84:AY84"/>
    <mergeCell ref="A69:C69"/>
    <mergeCell ref="D69:AB69"/>
    <mergeCell ref="AK69:AR69"/>
  </mergeCells>
  <conditionalFormatting sqref="H92:L92 G92:G102">
    <cfRule type="cellIs" priority="1" dxfId="5" operator="equal" stopIfTrue="1">
      <formula>$G91</formula>
    </cfRule>
  </conditionalFormatting>
  <conditionalFormatting sqref="D70">
    <cfRule type="cellIs" priority="2" dxfId="5" operator="equal" stopIfTrue="1">
      <formula>$D66</formula>
    </cfRule>
  </conditionalFormatting>
  <conditionalFormatting sqref="D62:D67 D69">
    <cfRule type="cellIs" priority="3" dxfId="5" operator="equal" stopIfTrue="1">
      <formula>$D61</formula>
    </cfRule>
  </conditionalFormatting>
  <conditionalFormatting sqref="D68">
    <cfRule type="cellIs" priority="4" dxfId="5" operator="equal" stopIfTrue="1">
      <formula>$D66</formula>
    </cfRule>
  </conditionalFormatting>
  <conditionalFormatting sqref="A92:F102">
    <cfRule type="cellIs" priority="5" dxfId="5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2023-12-18T14:43:32Z</cp:lastPrinted>
  <dcterms:created xsi:type="dcterms:W3CDTF">2016-08-15T09:54:21Z</dcterms:created>
  <dcterms:modified xsi:type="dcterms:W3CDTF">2023-12-18T14:47:10Z</dcterms:modified>
  <cp:category/>
  <cp:version/>
  <cp:contentType/>
  <cp:contentStatus/>
</cp:coreProperties>
</file>