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640" windowHeight="11760" activeTab="0"/>
  </bookViews>
  <sheets>
    <sheet name="КПК0813242" sheetId="1" r:id="rId1"/>
  </sheets>
  <definedNames>
    <definedName name="_xlnm.Print_Area" localSheetId="0">'КПК0813242'!$A$1:$BM$118</definedName>
  </definedNames>
  <calcPr fullCalcOnLoad="1" refMode="R1C1"/>
</workbook>
</file>

<file path=xl/sharedStrings.xml><?xml version="1.0" encoding="utf-8"?>
<sst xmlns="http://schemas.openxmlformats.org/spreadsheetml/2006/main" count="178" uniqueCount="130">
  <si>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</si>
  <si>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</si>
  <si>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</si>
  <si>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</si>
  <si>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</si>
  <si>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</si>
  <si>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</si>
  <si>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</si>
  <si>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</si>
  <si>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</si>
  <si>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</si>
  <si>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</si>
  <si>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</si>
  <si>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</si>
  <si>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</si>
  <si>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</si>
  <si>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</si>
  <si>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</si>
  <si>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</si>
  <si>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</si>
  <si>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</si>
  <si>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</si>
  <si>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</si>
  <si>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</si>
  <si>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</si>
  <si>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</si>
  <si>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</si>
  <si>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</si>
  <si>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</si>
  <si>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</si>
  <si>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</si>
  <si>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</si>
  <si>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</si>
  <si>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</si>
  <si>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</si>
  <si>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</si>
  <si>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</si>
  <si>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</si>
  <si>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</si>
  <si>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</si>
  <si>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</si>
  <si>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</si>
  <si>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</si>
  <si>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</si>
  <si>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</si>
  <si>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</si>
  <si>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</si>
  <si>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</si>
  <si>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</si>
  <si>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</si>
  <si>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</si>
  <si>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</si>
  <si>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</si>
  <si>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</si>
  <si>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</si>
  <si>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</si>
  <si>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</si>
  <si>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</si>
  <si>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</si>
  <si>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</si>
  <si>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</si>
  <si>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</si>
  <si>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</si>
  <si>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</si>
  <si>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соціального захисту окремих категорій громадян</t>
  </si>
  <si>
    <t>Надання грошової допомоги  окремим категоріям громадян, забезпечення діяльності інших закладів у сфері соціального захисту і соціального забезпечення населення.</t>
  </si>
  <si>
    <t xml:space="preserve"> Надання адресної грошової допомоги громадянам Чортківської міської територіальної громади</t>
  </si>
  <si>
    <t>Підтримка осіб Чортківської міської територіальної громади, які страждають на рідкісні захворювання</t>
  </si>
  <si>
    <t>УСЬОГО</t>
  </si>
  <si>
    <t>Програма підтримки осіб Чортківської міської територіальної громади, які страждають на рідкісні захворювання на 2021-2023 роки</t>
  </si>
  <si>
    <t>Програма надання адресної грошової допомоги громадянам Чортківської міської територіальної громади на 2021-2023 роки</t>
  </si>
  <si>
    <t>продукту</t>
  </si>
  <si>
    <t>Z1</t>
  </si>
  <si>
    <t>Кількість одержувачів  фінансової допомоги з них:</t>
  </si>
  <si>
    <t>осіб</t>
  </si>
  <si>
    <t>Звітність</t>
  </si>
  <si>
    <t>кількість осіб, які страждають на рідкісні захворювання</t>
  </si>
  <si>
    <t>кількість осіб, які отримали одноразову грошову допомогу</t>
  </si>
  <si>
    <t>кількісь членів сімей загиблих в АТО</t>
  </si>
  <si>
    <t>ефективності</t>
  </si>
  <si>
    <t>Середні витрати проведення одного учасника регіонального заходу</t>
  </si>
  <si>
    <t>грн.</t>
  </si>
  <si>
    <t>середній розмір фінансової допомоги хворим на рідкісні захворювання</t>
  </si>
  <si>
    <t>грн/місяць</t>
  </si>
  <si>
    <t>середній розмір одноразової грошової допомоги</t>
  </si>
  <si>
    <t>середній розмір фінансової допомоги членам сімей загиблих</t>
  </si>
  <si>
    <t>якості</t>
  </si>
  <si>
    <t>Динаміка** кількості осіб, якими протягом року надано одноразову фінансову допомогу (порівняно з минулим)</t>
  </si>
  <si>
    <t>відс.</t>
  </si>
  <si>
    <t>Динаміка** кількості людей, охоплених іншими регіональними заходами, спрямованими на соціальний захист і соцільне забезпечення (порівняно з минулим роком)</t>
  </si>
  <si>
    <t>0800000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</si>
  <si>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</si>
  <si>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</si>
  <si>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</si>
  <si>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38743174</t>
  </si>
  <si>
    <t>1955400000</t>
  </si>
  <si>
    <t>гривень</t>
  </si>
  <si>
    <t>0813242</t>
  </si>
  <si>
    <t>Інші заходи у сфері соціального захисту і соціального забезпечення</t>
  </si>
  <si>
    <t>Управління соціального захисту та охорони здоров`я  Чортківської міської ради</t>
  </si>
  <si>
    <t>0810000</t>
  </si>
  <si>
    <t>3242</t>
  </si>
  <si>
    <t>1090</t>
  </si>
  <si>
    <t>Надія БОЙКО</t>
  </si>
  <si>
    <t>Начальник фінансового управління</t>
  </si>
  <si>
    <t>грн</t>
  </si>
  <si>
    <t>Програма підтримки військовослужбовців Чортківської  міської територіальної громади, які брали (беруть) участь в захисті України, їх сімей та членів сімей загиблих військовослужбовців на 2023-2025 роки</t>
  </si>
  <si>
    <t>Підтримка військовослужбовців Чортківської  міської територіальної громади, які брали (беруть) участь в захисті України, їх сімей та членів сімей загиблих військовослужбовців.</t>
  </si>
  <si>
    <t>Видатки на підтримку осіб, які брали участь в антитерористичній операції, Об'єднаних сил,  членів сімей осіб, загиблих під час проведення антитерористичної операці та операції Об'єднаних сил, членів сімей Героїв Небесної сотні, постраждалих учасників Революції Гідності</t>
  </si>
  <si>
    <t>Програма підтримки осіб, які брали участь в антитерористичній операції, Об'єднаних сил,  членів сімей осіб, загиблих під час проведення антитерористичної операці та операції Об'єднаних сил, членів сімей Героїв Небесної сотні, постраждалих учасників Революції Гідності на 2020-2024 роки</t>
  </si>
  <si>
    <t>бюджетної програми місцевого бюджету на 2023  рік</t>
  </si>
  <si>
    <t xml:space="preserve">Бюджетний кодекс України;
Закон України "Про державний бюджет України на 2023 рік" від 03.11.2022 року №2710-ІХ;
Наказ Міністерства соціальної політики України від 14.05.2019 року №688 "Про затвердення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 (зі змінами)
Рішення сесії міської ради від 09.12.2022 р. №1159 "Про схвалення Програми підтримки військовослужбовців Чортківської  міської територіальної громади, які брали (беруть) участь в захисті України, їх сімей та членів сімей загиблих військовослужбовців на 2023-2025 роки"
Рішення сесії міської ради від 24.12.2020 р.№91 "Про затвердження Програми надання адресної грошової допомоги громадянам Чортківської міської територіальної громади на 2021-2023 роки"
Рішення сесії міської ради від 24.12.2020 р.№95 "Про затвердження Програми підтримки осіб Чортківсьокої територіальної громади, які страждають на рідкісні захворювання на 2021-2023 роки"
Рішення сесії міської ради від 12.01.2023 р. "Про внесення змін і доповнень до рішення сесії міської ради від 09.12.2022 р. № 1211 "Про бюджет Чортківської міської територіальної      громади на 2023 рік"                                                                                                   </t>
  </si>
  <si>
    <t>Рішення сесії міської ради від 28.04.2023 р. № 1415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</si>
  <si>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Рішення сесії міської ради від 27.06.2023 р. № 1511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</si>
  <si>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Рішення сесії міської ради від 26.07.2023 р. № 1552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</si>
  <si>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Начальник управління</t>
  </si>
  <si>
    <t>Ігор ГРИЦИК</t>
  </si>
  <si>
    <t>Рішення сесії міської ради від 23.08.2023 р. № 1595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</si>
  <si>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Рішення сесії міської ради від 01.09.2023 р. № 1616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</si>
  <si>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Рішення сесії міської ради від 03.10.2023 р. № 1651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</si>
  <si>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Рішення сесії міської ради від 03.11.2023 р. № 1713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</si>
  <si>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Підтримка малозабезпечених громадян ЧМТГ "Турбота" на 2021-2023 роки</t>
  </si>
  <si>
    <t>Програма соц. підрим. малозазезпечених верств громадян ЧМТГ "Турбота" на 2021-2023 роки.</t>
  </si>
  <si>
    <t>Кількість учасників регіональних заходів (військовослужбовців)</t>
  </si>
  <si>
    <t>середній розмір грошової допомоги учасникам (військовослужбовців)</t>
  </si>
  <si>
    <t>Рішення сесії міської ради від 24.12.2020 року №96 "Про затвердження Програми  соціальної підтримки малозахищених верств громадян Чортківської міської територіальної громади "Турбота" на 2021-2023 роки"</t>
  </si>
  <si>
    <t>Рішення сесії міської ради від 08.12.2023 р. № 1791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</si>
  <si>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Рішення сесії міської ради від 19.12.2023 р. № 1850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</si>
  <si>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51-од</t>
  </si>
  <si>
    <t>Рішення сесії міської ради від 26.12.2023 р. № 1855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</si>
</sst>
</file>

<file path=xl/styles.xml><?xml version="1.0" encoding="utf-8"?>
<styleSheet xmlns="http://schemas.openxmlformats.org/spreadsheetml/2006/main">
  <numFmts count="3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5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yr"/>
      <family val="0"/>
    </font>
    <font>
      <b/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4" fontId="7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" fontId="1" fillId="0" borderId="0" xfId="0" applyNumberFormat="1" applyFont="1" applyAlignment="1">
      <alignment/>
    </xf>
    <xf numFmtId="4" fontId="3" fillId="0" borderId="0" xfId="0" applyNumberFormat="1" applyFont="1" applyBorder="1" applyAlignment="1">
      <alignment horizontal="center" vertical="center" wrapText="1"/>
    </xf>
    <xf numFmtId="14" fontId="1" fillId="0" borderId="0" xfId="0" applyNumberFormat="1" applyFont="1" applyBorder="1" applyAlignment="1" quotePrefix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 quotePrefix="1">
      <alignment horizontal="left" vertical="top" wrapText="1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6" fillId="0" borderId="0" xfId="0" applyFont="1" applyAlignment="1">
      <alignment horizontal="center"/>
    </xf>
    <xf numFmtId="4" fontId="1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" fontId="55" fillId="0" borderId="12" xfId="0" applyNumberFormat="1" applyFont="1" applyBorder="1" applyAlignment="1">
      <alignment horizontal="center" vertical="center" wrapText="1"/>
    </xf>
    <xf numFmtId="4" fontId="55" fillId="0" borderId="11" xfId="0" applyNumberFormat="1" applyFont="1" applyBorder="1" applyAlignment="1">
      <alignment horizontal="center" vertical="center" wrapText="1"/>
    </xf>
    <xf numFmtId="4" fontId="55" fillId="0" borderId="13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 quotePrefix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15" xfId="0" applyFont="1" applyBorder="1" applyAlignment="1">
      <alignment horizontal="left"/>
    </xf>
    <xf numFmtId="14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 quotePrefix="1">
      <alignment horizontal="left" vertical="top" wrapText="1"/>
    </xf>
    <xf numFmtId="0" fontId="5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54" fillId="0" borderId="12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 wrapText="1"/>
    </xf>
    <xf numFmtId="0" fontId="55" fillId="0" borderId="12" xfId="0" applyNumberFormat="1" applyFont="1" applyBorder="1" applyAlignment="1">
      <alignment horizontal="center" vertical="center" wrapText="1"/>
    </xf>
    <xf numFmtId="0" fontId="55" fillId="0" borderId="11" xfId="0" applyNumberFormat="1" applyFont="1" applyBorder="1" applyAlignment="1">
      <alignment horizontal="center" vertical="center" wrapText="1"/>
    </xf>
    <xf numFmtId="0" fontId="55" fillId="0" borderId="13" xfId="0" applyNumberFormat="1" applyFont="1" applyBorder="1" applyAlignment="1">
      <alignment horizontal="center" vertical="center" wrapText="1"/>
    </xf>
    <xf numFmtId="4" fontId="54" fillId="0" borderId="12" xfId="0" applyNumberFormat="1" applyFont="1" applyBorder="1" applyAlignment="1">
      <alignment horizontal="center" vertical="center" wrapText="1"/>
    </xf>
    <xf numFmtId="4" fontId="54" fillId="0" borderId="11" xfId="0" applyNumberFormat="1" applyFont="1" applyBorder="1" applyAlignment="1">
      <alignment horizontal="center" vertical="center" wrapText="1"/>
    </xf>
    <xf numFmtId="4" fontId="54" fillId="0" borderId="13" xfId="0" applyNumberFormat="1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180" fontId="54" fillId="0" borderId="12" xfId="0" applyNumberFormat="1" applyFont="1" applyBorder="1" applyAlignment="1">
      <alignment horizontal="center" vertical="center" wrapText="1"/>
    </xf>
    <xf numFmtId="180" fontId="54" fillId="0" borderId="11" xfId="0" applyNumberFormat="1" applyFont="1" applyBorder="1" applyAlignment="1">
      <alignment horizontal="center" vertical="center" wrapText="1"/>
    </xf>
    <xf numFmtId="180" fontId="54" fillId="0" borderId="13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0" fontId="54" fillId="0" borderId="12" xfId="0" applyNumberFormat="1" applyFont="1" applyBorder="1" applyAlignment="1">
      <alignment horizontal="center" vertical="center" wrapText="1"/>
    </xf>
    <xf numFmtId="4" fontId="55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0" fontId="54" fillId="0" borderId="12" xfId="0" applyNumberFormat="1" applyFont="1" applyBorder="1" applyAlignment="1">
      <alignment horizontal="center" vertical="top" wrapText="1"/>
    </xf>
    <xf numFmtId="0" fontId="57" fillId="0" borderId="11" xfId="0" applyFont="1" applyBorder="1" applyAlignment="1">
      <alignment horizontal="center" vertical="top" wrapText="1"/>
    </xf>
    <xf numFmtId="0" fontId="57" fillId="0" borderId="13" xfId="0" applyFont="1" applyBorder="1" applyAlignment="1">
      <alignment horizontal="center" vertical="top" wrapText="1"/>
    </xf>
    <xf numFmtId="4" fontId="54" fillId="0" borderId="10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4" xfId="0" applyFont="1" applyBorder="1" applyAlignment="1" quotePrefix="1">
      <alignment horizontal="left" vertical="top" wrapText="1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1" fillId="0" borderId="11" xfId="0" applyFont="1" applyBorder="1" applyAlignment="1" quotePrefix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 quotePrefix="1">
      <alignment horizontal="left" vertical="top" wrapText="1"/>
    </xf>
    <xf numFmtId="14" fontId="1" fillId="0" borderId="14" xfId="0" applyNumberFormat="1" applyFont="1" applyBorder="1" applyAlignment="1" quotePrefix="1">
      <alignment horizontal="left" vertical="top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180" fontId="1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left" vertical="center" wrapText="1"/>
    </xf>
    <xf numFmtId="0" fontId="55" fillId="0" borderId="12" xfId="0" applyNumberFormat="1" applyFont="1" applyBorder="1" applyAlignment="1">
      <alignment horizontal="left" vertical="center" wrapText="1"/>
    </xf>
    <xf numFmtId="180" fontId="54" fillId="0" borderId="10" xfId="0" applyNumberFormat="1" applyFont="1" applyBorder="1" applyAlignment="1">
      <alignment horizontal="center" vertical="center" wrapText="1"/>
    </xf>
    <xf numFmtId="0" fontId="56" fillId="0" borderId="14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10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left" vertical="top" wrapText="1"/>
    </xf>
    <xf numFmtId="0" fontId="7" fillId="0" borderId="13" xfId="0" applyNumberFormat="1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top" wrapText="1"/>
    </xf>
    <xf numFmtId="0" fontId="13" fillId="0" borderId="14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57" fillId="0" borderId="11" xfId="0" applyFont="1" applyBorder="1" applyAlignment="1">
      <alignment/>
    </xf>
    <xf numFmtId="0" fontId="57" fillId="0" borderId="13" xfId="0" applyFont="1" applyBorder="1" applyAlignment="1">
      <alignment/>
    </xf>
    <xf numFmtId="0" fontId="55" fillId="0" borderId="12" xfId="0" applyNumberFormat="1" applyFont="1" applyBorder="1" applyAlignment="1">
      <alignment horizontal="center" vertical="top" wrapText="1"/>
    </xf>
    <xf numFmtId="0" fontId="58" fillId="0" borderId="11" xfId="0" applyFont="1" applyBorder="1" applyAlignment="1">
      <alignment horizontal="center" vertical="top" wrapText="1"/>
    </xf>
    <xf numFmtId="0" fontId="58" fillId="0" borderId="13" xfId="0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4" fillId="0" borderId="11" xfId="0" applyFont="1" applyBorder="1" applyAlignment="1">
      <alignment/>
    </xf>
    <xf numFmtId="0" fontId="57" fillId="0" borderId="11" xfId="0" applyFont="1" applyBorder="1" applyAlignment="1">
      <alignment/>
    </xf>
    <xf numFmtId="0" fontId="57" fillId="0" borderId="13" xfId="0" applyFont="1" applyBorder="1" applyAlignment="1">
      <alignment/>
    </xf>
    <xf numFmtId="0" fontId="54" fillId="0" borderId="11" xfId="0" applyNumberFormat="1" applyFont="1" applyBorder="1" applyAlignment="1">
      <alignment horizontal="center" vertical="center" wrapText="1"/>
    </xf>
    <xf numFmtId="0" fontId="54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8"/>
  <sheetViews>
    <sheetView tabSelected="1" zoomScaleSheetLayoutView="100" zoomScalePageLayoutView="0" workbookViewId="0" topLeftCell="A83">
      <selection activeCell="AO102" sqref="AO102:AV102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44" t="s">
        <v>35</v>
      </c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</row>
    <row r="2" spans="41:64" ht="15.75" customHeight="1">
      <c r="AO2" s="109" t="s">
        <v>0</v>
      </c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</row>
    <row r="3" spans="41:64" ht="15" customHeight="1">
      <c r="AO3" s="68" t="s">
        <v>91</v>
      </c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</row>
    <row r="4" spans="41:64" ht="31.5" customHeight="1">
      <c r="AO4" s="118" t="s">
        <v>92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41:64" ht="12.75">
      <c r="AO5" s="120" t="s">
        <v>20</v>
      </c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41:58" ht="7.5" customHeight="1"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</row>
    <row r="7" spans="41:58" ht="12.75" customHeight="1">
      <c r="AO7" s="124">
        <v>45288</v>
      </c>
      <c r="AP7" s="69"/>
      <c r="AQ7" s="69"/>
      <c r="AR7" s="69"/>
      <c r="AS7" s="69"/>
      <c r="AT7" s="69"/>
      <c r="AU7" s="69"/>
      <c r="AV7" s="1" t="s">
        <v>63</v>
      </c>
      <c r="AW7" s="75" t="s">
        <v>128</v>
      </c>
      <c r="AX7" s="69"/>
      <c r="AY7" s="69"/>
      <c r="AZ7" s="69"/>
      <c r="BA7" s="69"/>
      <c r="BB7" s="69"/>
      <c r="BC7" s="69"/>
      <c r="BD7" s="69"/>
      <c r="BE7" s="69"/>
      <c r="BF7" s="69"/>
    </row>
    <row r="8" spans="41:58" ht="12.75" customHeight="1">
      <c r="AO8" s="49"/>
      <c r="AP8" s="50"/>
      <c r="AQ8" s="50"/>
      <c r="AR8" s="50"/>
      <c r="AS8" s="50"/>
      <c r="AT8" s="50"/>
      <c r="AU8" s="50"/>
      <c r="AW8" s="51"/>
      <c r="AX8" s="50"/>
      <c r="AY8" s="50"/>
      <c r="AZ8" s="50"/>
      <c r="BA8" s="50"/>
      <c r="BB8" s="50"/>
      <c r="BC8" s="50"/>
      <c r="BD8" s="50"/>
      <c r="BE8" s="50"/>
      <c r="BF8" s="50"/>
    </row>
    <row r="9" spans="41:58" ht="12.75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0" ht="1.5" customHeight="1"/>
    <row r="11" spans="1:64" ht="20.25" customHeight="1">
      <c r="A11" s="128" t="s">
        <v>21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</row>
    <row r="12" spans="1:64" ht="21" customHeight="1">
      <c r="A12" s="128" t="s">
        <v>110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</row>
    <row r="13" spans="1:64" ht="6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ht="14.25" customHeight="1">
      <c r="A14" s="25" t="s">
        <v>53</v>
      </c>
      <c r="B14" s="121" t="s">
        <v>90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34"/>
      <c r="N14" s="123" t="s">
        <v>92</v>
      </c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35"/>
      <c r="AU14" s="121" t="s">
        <v>94</v>
      </c>
      <c r="AV14" s="122"/>
      <c r="AW14" s="122"/>
      <c r="AX14" s="122"/>
      <c r="AY14" s="122"/>
      <c r="AZ14" s="122"/>
      <c r="BA14" s="122"/>
      <c r="BB14" s="122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ht="24" customHeight="1">
      <c r="A15" s="33"/>
      <c r="B15" s="127" t="s">
        <v>56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33"/>
      <c r="N15" s="126" t="s">
        <v>62</v>
      </c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33"/>
      <c r="AU15" s="127" t="s">
        <v>55</v>
      </c>
      <c r="AV15" s="127"/>
      <c r="AW15" s="127"/>
      <c r="AX15" s="127"/>
      <c r="AY15" s="127"/>
      <c r="AZ15" s="127"/>
      <c r="BA15" s="127"/>
      <c r="BB15" s="127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57:64" ht="12.75">
      <c r="BE16" s="29"/>
      <c r="BF16" s="29"/>
      <c r="BG16" s="29"/>
      <c r="BH16" s="29"/>
      <c r="BI16" s="29"/>
      <c r="BJ16" s="29"/>
      <c r="BK16" s="29"/>
      <c r="BL16" s="29"/>
    </row>
    <row r="17" spans="1:75" ht="15" customHeight="1">
      <c r="A17" s="36" t="s">
        <v>4</v>
      </c>
      <c r="B17" s="121" t="s">
        <v>100</v>
      </c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34"/>
      <c r="N17" s="123" t="s">
        <v>99</v>
      </c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35"/>
      <c r="AU17" s="121" t="s">
        <v>94</v>
      </c>
      <c r="AV17" s="122"/>
      <c r="AW17" s="122"/>
      <c r="AX17" s="122"/>
      <c r="AY17" s="122"/>
      <c r="AZ17" s="122"/>
      <c r="BA17" s="122"/>
      <c r="BB17" s="122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5" ht="24" customHeight="1">
      <c r="A18" s="32"/>
      <c r="B18" s="127" t="s">
        <v>56</v>
      </c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33"/>
      <c r="N18" s="126" t="s">
        <v>61</v>
      </c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33"/>
      <c r="AU18" s="127" t="s">
        <v>55</v>
      </c>
      <c r="AV18" s="127"/>
      <c r="AW18" s="127"/>
      <c r="AX18" s="127"/>
      <c r="AY18" s="127"/>
      <c r="AZ18" s="127"/>
      <c r="BA18" s="127"/>
      <c r="BB18" s="127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ht="12.75"/>
    <row r="20" spans="1:79" ht="28.5" customHeight="1">
      <c r="A20" s="25" t="s">
        <v>54</v>
      </c>
      <c r="B20" s="121" t="s">
        <v>97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N20" s="121" t="s">
        <v>101</v>
      </c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26"/>
      <c r="AA20" s="121" t="s">
        <v>102</v>
      </c>
      <c r="AB20" s="122"/>
      <c r="AC20" s="122"/>
      <c r="AD20" s="122"/>
      <c r="AE20" s="122"/>
      <c r="AF20" s="122"/>
      <c r="AG20" s="122"/>
      <c r="AH20" s="122"/>
      <c r="AI20" s="122"/>
      <c r="AJ20" s="26"/>
      <c r="AK20" s="166" t="s">
        <v>98</v>
      </c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26"/>
      <c r="BE20" s="121" t="s">
        <v>95</v>
      </c>
      <c r="BF20" s="122"/>
      <c r="BG20" s="122"/>
      <c r="BH20" s="122"/>
      <c r="BI20" s="122"/>
      <c r="BJ20" s="122"/>
      <c r="BK20" s="122"/>
      <c r="BL20" s="122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2:79" ht="25.5" customHeight="1">
      <c r="B21" s="127" t="s">
        <v>56</v>
      </c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N21" s="127" t="s">
        <v>57</v>
      </c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28"/>
      <c r="AA21" s="165" t="s">
        <v>58</v>
      </c>
      <c r="AB21" s="165"/>
      <c r="AC21" s="165"/>
      <c r="AD21" s="165"/>
      <c r="AE21" s="165"/>
      <c r="AF21" s="165"/>
      <c r="AG21" s="165"/>
      <c r="AH21" s="165"/>
      <c r="AI21" s="165"/>
      <c r="AJ21" s="28"/>
      <c r="AK21" s="167" t="s">
        <v>59</v>
      </c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28"/>
      <c r="BE21" s="127" t="s">
        <v>60</v>
      </c>
      <c r="BF21" s="127"/>
      <c r="BG21" s="127"/>
      <c r="BH21" s="127"/>
      <c r="BI21" s="127"/>
      <c r="BJ21" s="127"/>
      <c r="BK21" s="127"/>
      <c r="BL21" s="127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64" ht="6.7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64" ht="24.75" customHeight="1">
      <c r="A23" s="129" t="s">
        <v>50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30">
        <f>AS23+I24</f>
        <v>6022041</v>
      </c>
      <c r="V23" s="130"/>
      <c r="W23" s="130"/>
      <c r="X23" s="130"/>
      <c r="Y23" s="130"/>
      <c r="Z23" s="130"/>
      <c r="AA23" s="130"/>
      <c r="AB23" s="130"/>
      <c r="AC23" s="130"/>
      <c r="AD23" s="130"/>
      <c r="AE23" s="145" t="s">
        <v>51</v>
      </c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30">
        <f>4200000+298000-150000+30000+50000+125000+250000+250000+140000+300000-50000+740000-259620-25000+123661</f>
        <v>6022041</v>
      </c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08" t="s">
        <v>23</v>
      </c>
      <c r="BE23" s="108"/>
      <c r="BF23" s="108"/>
      <c r="BG23" s="108"/>
      <c r="BH23" s="108"/>
      <c r="BI23" s="108"/>
      <c r="BJ23" s="108"/>
      <c r="BK23" s="108"/>
      <c r="BL23" s="108"/>
    </row>
    <row r="24" spans="1:64" ht="24.75" customHeight="1">
      <c r="A24" s="108" t="s">
        <v>22</v>
      </c>
      <c r="B24" s="108"/>
      <c r="C24" s="108"/>
      <c r="D24" s="108"/>
      <c r="E24" s="108"/>
      <c r="F24" s="108"/>
      <c r="G24" s="108"/>
      <c r="H24" s="108"/>
      <c r="I24" s="130">
        <v>0</v>
      </c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08" t="s">
        <v>24</v>
      </c>
      <c r="U24" s="108"/>
      <c r="V24" s="108"/>
      <c r="W24" s="108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24.75" customHeight="1">
      <c r="A25" s="7"/>
      <c r="B25" s="7"/>
      <c r="C25" s="7"/>
      <c r="D25" s="7"/>
      <c r="E25" s="7"/>
      <c r="F25" s="7"/>
      <c r="G25" s="7"/>
      <c r="H25" s="7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64" ht="12.75" customHeight="1">
      <c r="A26" s="7"/>
      <c r="B26" s="7"/>
      <c r="C26" s="7"/>
      <c r="D26" s="7"/>
      <c r="E26" s="7"/>
      <c r="F26" s="7"/>
      <c r="G26" s="7"/>
      <c r="H26" s="7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7"/>
      <c r="U26" s="7"/>
      <c r="V26" s="7"/>
      <c r="W26" s="7"/>
      <c r="X26" s="11"/>
      <c r="Y26" s="11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2"/>
      <c r="AO26" s="12"/>
      <c r="AP26" s="12"/>
      <c r="AQ26" s="12"/>
      <c r="AR26" s="12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12"/>
      <c r="BE26" s="12"/>
      <c r="BF26" s="12"/>
      <c r="BG26" s="12"/>
      <c r="BH26" s="12"/>
      <c r="BI26" s="12"/>
      <c r="BJ26" s="8"/>
      <c r="BK26" s="8"/>
      <c r="BL26" s="8"/>
    </row>
    <row r="27" spans="1:64" ht="15.75" customHeight="1">
      <c r="A27" s="109" t="s">
        <v>37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</row>
    <row r="28" spans="1:64" ht="187.5" customHeight="1">
      <c r="A28" s="110" t="s">
        <v>111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</row>
    <row r="29" spans="1:64" ht="31.5" customHeight="1">
      <c r="A29" s="56" t="s">
        <v>125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</row>
    <row r="30" spans="1:64" ht="30" customHeight="1">
      <c r="A30" s="131" t="s">
        <v>112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</row>
    <row r="31" spans="1:64" ht="30" customHeight="1">
      <c r="A31" s="58" t="s">
        <v>113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64" ht="30" customHeight="1">
      <c r="A32" s="58" t="s">
        <v>114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</row>
    <row r="33" spans="1:64" ht="31.5" customHeight="1">
      <c r="A33" s="58" t="s">
        <v>117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</row>
    <row r="34" spans="1:64" ht="31.5" customHeight="1">
      <c r="A34" s="58" t="s">
        <v>118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</row>
    <row r="35" spans="1:64" ht="31.5" customHeight="1">
      <c r="A35" s="58" t="s">
        <v>119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64" ht="31.5" customHeight="1">
      <c r="A36" s="58" t="s">
        <v>120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</row>
    <row r="37" spans="1:64" ht="31.5" customHeight="1">
      <c r="A37" s="58" t="s">
        <v>126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</row>
    <row r="38" spans="1:64" ht="31.5" customHeight="1">
      <c r="A38" s="58" t="s">
        <v>127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</row>
    <row r="39" spans="1:64" ht="31.5" customHeight="1">
      <c r="A39" s="58" t="s">
        <v>129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</row>
    <row r="40" spans="1:64" ht="31.5" customHeight="1">
      <c r="A40" s="46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</row>
    <row r="41" spans="1:64" ht="19.5" customHeight="1">
      <c r="A41" s="108" t="s">
        <v>36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</row>
    <row r="42" spans="1:64" ht="27.75" customHeight="1">
      <c r="A42" s="114" t="s">
        <v>28</v>
      </c>
      <c r="B42" s="114"/>
      <c r="C42" s="114"/>
      <c r="D42" s="114"/>
      <c r="E42" s="114"/>
      <c r="F42" s="114"/>
      <c r="G42" s="61" t="s">
        <v>40</v>
      </c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3"/>
    </row>
    <row r="43" spans="1:64" ht="15.75" hidden="1">
      <c r="A43" s="60">
        <v>1</v>
      </c>
      <c r="B43" s="60"/>
      <c r="C43" s="60"/>
      <c r="D43" s="60"/>
      <c r="E43" s="60"/>
      <c r="F43" s="60"/>
      <c r="G43" s="61">
        <v>2</v>
      </c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3"/>
    </row>
    <row r="44" spans="1:79" ht="10.5" customHeight="1" hidden="1">
      <c r="A44" s="107" t="s">
        <v>33</v>
      </c>
      <c r="B44" s="107"/>
      <c r="C44" s="107"/>
      <c r="D44" s="107"/>
      <c r="E44" s="107"/>
      <c r="F44" s="107"/>
      <c r="G44" s="111" t="s">
        <v>7</v>
      </c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3"/>
      <c r="CA44" s="1" t="s">
        <v>49</v>
      </c>
    </row>
    <row r="45" spans="1:79" ht="12.75" customHeight="1">
      <c r="A45" s="107">
        <v>1</v>
      </c>
      <c r="B45" s="107"/>
      <c r="C45" s="107"/>
      <c r="D45" s="107"/>
      <c r="E45" s="107"/>
      <c r="F45" s="107"/>
      <c r="G45" s="115" t="s">
        <v>64</v>
      </c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7"/>
      <c r="CA45" s="1" t="s">
        <v>48</v>
      </c>
    </row>
    <row r="46" spans="1:64" ht="12.75" customHeight="1">
      <c r="A46" s="2"/>
      <c r="B46" s="2"/>
      <c r="C46" s="2"/>
      <c r="D46" s="2"/>
      <c r="E46" s="2"/>
      <c r="F46" s="2"/>
      <c r="G46" s="39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</row>
    <row r="47" spans="1:64" ht="12.75" customHeight="1">
      <c r="A47" s="2"/>
      <c r="B47" s="2"/>
      <c r="C47" s="2"/>
      <c r="D47" s="2"/>
      <c r="E47" s="2"/>
      <c r="F47" s="2"/>
      <c r="G47" s="39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</row>
    <row r="48" spans="1:64" ht="17.2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</row>
    <row r="49" spans="1:64" ht="21.75" customHeight="1">
      <c r="A49" s="108" t="s">
        <v>38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</row>
    <row r="50" spans="1:64" ht="21.75" customHeight="1">
      <c r="A50" s="110" t="s">
        <v>65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</row>
    <row r="51" spans="1:64" ht="12.75" customHeight="1" hidden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</row>
    <row r="52" spans="1:64" ht="15.75" customHeight="1">
      <c r="A52" s="108" t="s">
        <v>39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</row>
    <row r="53" spans="1:64" ht="27.75" customHeight="1">
      <c r="A53" s="114" t="s">
        <v>28</v>
      </c>
      <c r="B53" s="114"/>
      <c r="C53" s="114"/>
      <c r="D53" s="114"/>
      <c r="E53" s="114"/>
      <c r="F53" s="114"/>
      <c r="G53" s="61" t="s">
        <v>25</v>
      </c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3"/>
    </row>
    <row r="54" spans="1:64" ht="15.75" hidden="1">
      <c r="A54" s="60">
        <v>1</v>
      </c>
      <c r="B54" s="60"/>
      <c r="C54" s="60"/>
      <c r="D54" s="60"/>
      <c r="E54" s="60"/>
      <c r="F54" s="60"/>
      <c r="G54" s="61">
        <v>2</v>
      </c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3"/>
    </row>
    <row r="55" spans="1:79" ht="10.5" customHeight="1" hidden="1">
      <c r="A55" s="107" t="s">
        <v>6</v>
      </c>
      <c r="B55" s="107"/>
      <c r="C55" s="107"/>
      <c r="D55" s="107"/>
      <c r="E55" s="107"/>
      <c r="F55" s="107"/>
      <c r="G55" s="111" t="s">
        <v>7</v>
      </c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  <c r="BK55" s="112"/>
      <c r="BL55" s="113"/>
      <c r="CA55" s="1" t="s">
        <v>11</v>
      </c>
    </row>
    <row r="56" spans="1:79" ht="21.75" customHeight="1">
      <c r="A56" s="107">
        <v>1</v>
      </c>
      <c r="B56" s="107"/>
      <c r="C56" s="107"/>
      <c r="D56" s="107"/>
      <c r="E56" s="107"/>
      <c r="F56" s="107"/>
      <c r="G56" s="115" t="s">
        <v>65</v>
      </c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7"/>
      <c r="CA56" s="1" t="s">
        <v>12</v>
      </c>
    </row>
    <row r="57" spans="1:64" ht="12.75" hidden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</row>
    <row r="58" spans="1:64" ht="24" customHeight="1">
      <c r="A58" s="108" t="s">
        <v>41</v>
      </c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</row>
    <row r="59" spans="1:64" ht="24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</row>
    <row r="60" spans="1:64" ht="15" customHeight="1">
      <c r="A60" s="100" t="s">
        <v>96</v>
      </c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22"/>
      <c r="BB60" s="22"/>
      <c r="BC60" s="22"/>
      <c r="BD60" s="22"/>
      <c r="BE60" s="22"/>
      <c r="BF60" s="22"/>
      <c r="BG60" s="22"/>
      <c r="BH60" s="22"/>
      <c r="BI60" s="6"/>
      <c r="BJ60" s="6"/>
      <c r="BK60" s="6"/>
      <c r="BL60" s="6"/>
    </row>
    <row r="61" spans="1:60" ht="15.75" customHeight="1">
      <c r="A61" s="60" t="s">
        <v>28</v>
      </c>
      <c r="B61" s="60"/>
      <c r="C61" s="60"/>
      <c r="D61" s="156" t="s">
        <v>26</v>
      </c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8"/>
      <c r="AC61" s="60" t="s">
        <v>29</v>
      </c>
      <c r="AD61" s="60"/>
      <c r="AE61" s="60"/>
      <c r="AF61" s="60"/>
      <c r="AG61" s="60"/>
      <c r="AH61" s="60"/>
      <c r="AI61" s="60"/>
      <c r="AJ61" s="60"/>
      <c r="AK61" s="60" t="s">
        <v>30</v>
      </c>
      <c r="AL61" s="60"/>
      <c r="AM61" s="60"/>
      <c r="AN61" s="60"/>
      <c r="AO61" s="60"/>
      <c r="AP61" s="60"/>
      <c r="AQ61" s="60"/>
      <c r="AR61" s="60"/>
      <c r="AS61" s="60" t="s">
        <v>27</v>
      </c>
      <c r="AT61" s="60"/>
      <c r="AU61" s="60"/>
      <c r="AV61" s="60"/>
      <c r="AW61" s="60"/>
      <c r="AX61" s="60"/>
      <c r="AY61" s="60"/>
      <c r="AZ61" s="60"/>
      <c r="BA61" s="18"/>
      <c r="BB61" s="18"/>
      <c r="BC61" s="18"/>
      <c r="BD61" s="18"/>
      <c r="BE61" s="18"/>
      <c r="BF61" s="18"/>
      <c r="BG61" s="18"/>
      <c r="BH61" s="18"/>
    </row>
    <row r="62" spans="1:60" ht="28.5" customHeight="1">
      <c r="A62" s="60"/>
      <c r="B62" s="60"/>
      <c r="C62" s="60"/>
      <c r="D62" s="159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1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18"/>
      <c r="BB62" s="18"/>
      <c r="BC62" s="18"/>
      <c r="BD62" s="18"/>
      <c r="BE62" s="18"/>
      <c r="BF62" s="18"/>
      <c r="BG62" s="18"/>
      <c r="BH62" s="18"/>
    </row>
    <row r="63" spans="1:60" ht="15.75">
      <c r="A63" s="60">
        <v>1</v>
      </c>
      <c r="B63" s="60"/>
      <c r="C63" s="60"/>
      <c r="D63" s="104">
        <v>2</v>
      </c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6"/>
      <c r="AC63" s="60">
        <v>3</v>
      </c>
      <c r="AD63" s="60"/>
      <c r="AE63" s="60"/>
      <c r="AF63" s="60"/>
      <c r="AG63" s="60"/>
      <c r="AH63" s="60"/>
      <c r="AI63" s="60"/>
      <c r="AJ63" s="60"/>
      <c r="AK63" s="60">
        <v>4</v>
      </c>
      <c r="AL63" s="60"/>
      <c r="AM63" s="60"/>
      <c r="AN63" s="60"/>
      <c r="AO63" s="60"/>
      <c r="AP63" s="60"/>
      <c r="AQ63" s="60"/>
      <c r="AR63" s="60"/>
      <c r="AS63" s="60">
        <v>5</v>
      </c>
      <c r="AT63" s="60"/>
      <c r="AU63" s="60"/>
      <c r="AV63" s="60"/>
      <c r="AW63" s="60"/>
      <c r="AX63" s="60"/>
      <c r="AY63" s="60"/>
      <c r="AZ63" s="60"/>
      <c r="BA63" s="18"/>
      <c r="BB63" s="18"/>
      <c r="BC63" s="18"/>
      <c r="BD63" s="18"/>
      <c r="BE63" s="18"/>
      <c r="BF63" s="18"/>
      <c r="BG63" s="18"/>
      <c r="BH63" s="18"/>
    </row>
    <row r="64" spans="1:79" s="4" customFormat="1" ht="12.75" customHeight="1" hidden="1">
      <c r="A64" s="107" t="s">
        <v>6</v>
      </c>
      <c r="B64" s="107"/>
      <c r="C64" s="107"/>
      <c r="D64" s="180" t="s">
        <v>7</v>
      </c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82"/>
      <c r="AC64" s="133" t="s">
        <v>8</v>
      </c>
      <c r="AD64" s="133"/>
      <c r="AE64" s="133"/>
      <c r="AF64" s="133"/>
      <c r="AG64" s="133"/>
      <c r="AH64" s="133"/>
      <c r="AI64" s="133"/>
      <c r="AJ64" s="133"/>
      <c r="AK64" s="133" t="s">
        <v>9</v>
      </c>
      <c r="AL64" s="133"/>
      <c r="AM64" s="133"/>
      <c r="AN64" s="133"/>
      <c r="AO64" s="133"/>
      <c r="AP64" s="133"/>
      <c r="AQ64" s="133"/>
      <c r="AR64" s="133"/>
      <c r="AS64" s="146" t="s">
        <v>10</v>
      </c>
      <c r="AT64" s="133"/>
      <c r="AU64" s="133"/>
      <c r="AV64" s="133"/>
      <c r="AW64" s="133"/>
      <c r="AX64" s="133"/>
      <c r="AY64" s="133"/>
      <c r="AZ64" s="133"/>
      <c r="BA64" s="19"/>
      <c r="BB64" s="20"/>
      <c r="BC64" s="20"/>
      <c r="BD64" s="20"/>
      <c r="BE64" s="20"/>
      <c r="BF64" s="20"/>
      <c r="BG64" s="20"/>
      <c r="BH64" s="20"/>
      <c r="CA64" s="4" t="s">
        <v>13</v>
      </c>
    </row>
    <row r="65" spans="1:79" ht="25.5" customHeight="1">
      <c r="A65" s="107">
        <v>1</v>
      </c>
      <c r="B65" s="107"/>
      <c r="C65" s="107"/>
      <c r="D65" s="115" t="s">
        <v>66</v>
      </c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7"/>
      <c r="AC65" s="55">
        <f>1500000+50000+250000+250000+140000+300000+310000-3800+124050</f>
        <v>2920250</v>
      </c>
      <c r="AD65" s="55"/>
      <c r="AE65" s="55"/>
      <c r="AF65" s="55"/>
      <c r="AG65" s="55"/>
      <c r="AH65" s="55"/>
      <c r="AI65" s="55"/>
      <c r="AJ65" s="55"/>
      <c r="AK65" s="55">
        <v>0</v>
      </c>
      <c r="AL65" s="55"/>
      <c r="AM65" s="55"/>
      <c r="AN65" s="55"/>
      <c r="AO65" s="55"/>
      <c r="AP65" s="55"/>
      <c r="AQ65" s="55"/>
      <c r="AR65" s="55"/>
      <c r="AS65" s="55">
        <f>AC65+AK65</f>
        <v>2920250</v>
      </c>
      <c r="AT65" s="55"/>
      <c r="AU65" s="55"/>
      <c r="AV65" s="55"/>
      <c r="AW65" s="55"/>
      <c r="AX65" s="55"/>
      <c r="AY65" s="55"/>
      <c r="AZ65" s="55"/>
      <c r="BA65" s="21"/>
      <c r="BB65" s="21"/>
      <c r="BC65" s="21"/>
      <c r="BD65" s="21"/>
      <c r="BE65" s="21"/>
      <c r="BF65" s="21"/>
      <c r="BG65" s="21"/>
      <c r="BH65" s="21"/>
      <c r="CA65" s="1" t="s">
        <v>14</v>
      </c>
    </row>
    <row r="66" spans="1:60" ht="53.25" customHeight="1">
      <c r="A66" s="107">
        <v>2</v>
      </c>
      <c r="B66" s="107"/>
      <c r="C66" s="107"/>
      <c r="D66" s="115" t="s">
        <v>108</v>
      </c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7"/>
      <c r="AC66" s="55">
        <f>298000-150000+125000-50000-25000</f>
        <v>198000</v>
      </c>
      <c r="AD66" s="55"/>
      <c r="AE66" s="55"/>
      <c r="AF66" s="55"/>
      <c r="AG66" s="55"/>
      <c r="AH66" s="55"/>
      <c r="AI66" s="55"/>
      <c r="AJ66" s="55"/>
      <c r="AK66" s="55">
        <v>0</v>
      </c>
      <c r="AL66" s="55"/>
      <c r="AM66" s="55"/>
      <c r="AN66" s="55"/>
      <c r="AO66" s="55"/>
      <c r="AP66" s="55"/>
      <c r="AQ66" s="55"/>
      <c r="AR66" s="55"/>
      <c r="AS66" s="55">
        <f>AC66+AK66</f>
        <v>198000</v>
      </c>
      <c r="AT66" s="55"/>
      <c r="AU66" s="55"/>
      <c r="AV66" s="55"/>
      <c r="AW66" s="55"/>
      <c r="AX66" s="55"/>
      <c r="AY66" s="55"/>
      <c r="AZ66" s="55"/>
      <c r="BA66" s="21"/>
      <c r="BB66" s="21"/>
      <c r="BC66" s="21"/>
      <c r="BD66" s="21"/>
      <c r="BE66" s="21"/>
      <c r="BF66" s="21"/>
      <c r="BG66" s="21"/>
      <c r="BH66" s="21"/>
    </row>
    <row r="67" spans="1:60" ht="32.25" customHeight="1">
      <c r="A67" s="107">
        <v>3</v>
      </c>
      <c r="B67" s="107"/>
      <c r="C67" s="107"/>
      <c r="D67" s="115" t="s">
        <v>107</v>
      </c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7"/>
      <c r="AC67" s="55">
        <f>1500000+30000+340000+10000+3800-259620-389</f>
        <v>1623791</v>
      </c>
      <c r="AD67" s="55"/>
      <c r="AE67" s="55"/>
      <c r="AF67" s="55"/>
      <c r="AG67" s="55"/>
      <c r="AH67" s="55"/>
      <c r="AI67" s="55"/>
      <c r="AJ67" s="55"/>
      <c r="AK67" s="55">
        <v>0</v>
      </c>
      <c r="AL67" s="55"/>
      <c r="AM67" s="55"/>
      <c r="AN67" s="55"/>
      <c r="AO67" s="55"/>
      <c r="AP67" s="55"/>
      <c r="AQ67" s="55"/>
      <c r="AR67" s="55"/>
      <c r="AS67" s="55">
        <f>AC67+AK67</f>
        <v>1623791</v>
      </c>
      <c r="AT67" s="55"/>
      <c r="AU67" s="55"/>
      <c r="AV67" s="55"/>
      <c r="AW67" s="55"/>
      <c r="AX67" s="55"/>
      <c r="AY67" s="55"/>
      <c r="AZ67" s="55"/>
      <c r="BA67" s="21"/>
      <c r="BB67" s="21"/>
      <c r="BC67" s="21"/>
      <c r="BD67" s="21"/>
      <c r="BE67" s="21"/>
      <c r="BF67" s="21"/>
      <c r="BG67" s="21"/>
      <c r="BH67" s="21"/>
    </row>
    <row r="68" spans="1:60" ht="25.5" customHeight="1">
      <c r="A68" s="107">
        <v>4</v>
      </c>
      <c r="B68" s="107"/>
      <c r="C68" s="107"/>
      <c r="D68" s="115" t="s">
        <v>67</v>
      </c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7"/>
      <c r="AC68" s="55">
        <v>1200000</v>
      </c>
      <c r="AD68" s="55"/>
      <c r="AE68" s="55"/>
      <c r="AF68" s="55"/>
      <c r="AG68" s="55"/>
      <c r="AH68" s="55"/>
      <c r="AI68" s="55"/>
      <c r="AJ68" s="55"/>
      <c r="AK68" s="55">
        <v>0</v>
      </c>
      <c r="AL68" s="55"/>
      <c r="AM68" s="55"/>
      <c r="AN68" s="55"/>
      <c r="AO68" s="55"/>
      <c r="AP68" s="55"/>
      <c r="AQ68" s="55"/>
      <c r="AR68" s="55"/>
      <c r="AS68" s="55">
        <f>AC68+AK68</f>
        <v>1200000</v>
      </c>
      <c r="AT68" s="55"/>
      <c r="AU68" s="55"/>
      <c r="AV68" s="55"/>
      <c r="AW68" s="55"/>
      <c r="AX68" s="55"/>
      <c r="AY68" s="55"/>
      <c r="AZ68" s="55"/>
      <c r="BA68" s="21"/>
      <c r="BB68" s="21"/>
      <c r="BC68" s="21"/>
      <c r="BD68" s="21"/>
      <c r="BE68" s="21"/>
      <c r="BF68" s="21"/>
      <c r="BG68" s="21"/>
      <c r="BH68" s="21"/>
    </row>
    <row r="69" spans="1:60" ht="25.5" customHeight="1">
      <c r="A69" s="107">
        <v>5</v>
      </c>
      <c r="B69" s="107"/>
      <c r="C69" s="107"/>
      <c r="D69" s="115" t="s">
        <v>121</v>
      </c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5"/>
      <c r="AC69" s="55">
        <f>80000</f>
        <v>80000</v>
      </c>
      <c r="AD69" s="55"/>
      <c r="AE69" s="55"/>
      <c r="AF69" s="55"/>
      <c r="AG69" s="55"/>
      <c r="AH69" s="55"/>
      <c r="AI69" s="55"/>
      <c r="AJ69" s="55"/>
      <c r="AK69" s="55">
        <v>0</v>
      </c>
      <c r="AL69" s="55"/>
      <c r="AM69" s="55"/>
      <c r="AN69" s="55"/>
      <c r="AO69" s="55"/>
      <c r="AP69" s="55"/>
      <c r="AQ69" s="55"/>
      <c r="AR69" s="55"/>
      <c r="AS69" s="55">
        <f>AC69+AK69</f>
        <v>80000</v>
      </c>
      <c r="AT69" s="55"/>
      <c r="AU69" s="55"/>
      <c r="AV69" s="55"/>
      <c r="AW69" s="55"/>
      <c r="AX69" s="55"/>
      <c r="AY69" s="55"/>
      <c r="AZ69" s="55"/>
      <c r="BA69" s="21"/>
      <c r="BB69" s="21"/>
      <c r="BC69" s="21"/>
      <c r="BD69" s="21"/>
      <c r="BE69" s="21"/>
      <c r="BF69" s="21"/>
      <c r="BG69" s="21"/>
      <c r="BH69" s="21"/>
    </row>
    <row r="70" spans="1:60" s="4" customFormat="1" ht="35.25" customHeight="1">
      <c r="A70" s="177"/>
      <c r="B70" s="177"/>
      <c r="C70" s="177"/>
      <c r="D70" s="153" t="s">
        <v>68</v>
      </c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9"/>
      <c r="AC70" s="143">
        <f>AC65+AC66+AC67+AC68+AC69</f>
        <v>6022041</v>
      </c>
      <c r="AD70" s="143"/>
      <c r="AE70" s="143"/>
      <c r="AF70" s="143"/>
      <c r="AG70" s="143"/>
      <c r="AH70" s="143"/>
      <c r="AI70" s="143"/>
      <c r="AJ70" s="143"/>
      <c r="AK70" s="143">
        <v>0</v>
      </c>
      <c r="AL70" s="143"/>
      <c r="AM70" s="143"/>
      <c r="AN70" s="143"/>
      <c r="AO70" s="143"/>
      <c r="AP70" s="143"/>
      <c r="AQ70" s="143"/>
      <c r="AR70" s="143"/>
      <c r="AS70" s="143">
        <f>AS65+AS66+AS67+AS68+AS69</f>
        <v>6022041</v>
      </c>
      <c r="AT70" s="143"/>
      <c r="AU70" s="143"/>
      <c r="AV70" s="143"/>
      <c r="AW70" s="143"/>
      <c r="AX70" s="143"/>
      <c r="AY70" s="143"/>
      <c r="AZ70" s="143"/>
      <c r="BA70" s="38"/>
      <c r="BB70" s="38"/>
      <c r="BC70" s="38"/>
      <c r="BD70" s="38"/>
      <c r="BE70" s="38"/>
      <c r="BF70" s="38"/>
      <c r="BG70" s="38"/>
      <c r="BH70" s="38"/>
    </row>
    <row r="71" spans="1:60" s="4" customFormat="1" ht="35.25" customHeight="1">
      <c r="A71" s="41"/>
      <c r="B71" s="41"/>
      <c r="C71" s="41"/>
      <c r="D71" s="42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38"/>
      <c r="BB71" s="38"/>
      <c r="BC71" s="38"/>
      <c r="BD71" s="38"/>
      <c r="BE71" s="38"/>
      <c r="BF71" s="38"/>
      <c r="BG71" s="38"/>
      <c r="BH71" s="38"/>
    </row>
    <row r="72" ht="13.5" customHeight="1"/>
    <row r="73" spans="1:64" ht="15.75" customHeight="1">
      <c r="A73" s="109" t="s">
        <v>42</v>
      </c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  <c r="BK73" s="109"/>
      <c r="BL73" s="109"/>
    </row>
    <row r="74" spans="1:64" ht="11.25" customHeight="1">
      <c r="A74" s="100"/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</row>
    <row r="75" spans="1:51" ht="15.75" customHeight="1">
      <c r="A75" s="60" t="s">
        <v>28</v>
      </c>
      <c r="B75" s="60"/>
      <c r="C75" s="60"/>
      <c r="D75" s="156" t="s">
        <v>34</v>
      </c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  <c r="AA75" s="158"/>
      <c r="AB75" s="60" t="s">
        <v>29</v>
      </c>
      <c r="AC75" s="60"/>
      <c r="AD75" s="60"/>
      <c r="AE75" s="60"/>
      <c r="AF75" s="60"/>
      <c r="AG75" s="60"/>
      <c r="AH75" s="60"/>
      <c r="AI75" s="60"/>
      <c r="AJ75" s="60" t="s">
        <v>30</v>
      </c>
      <c r="AK75" s="60"/>
      <c r="AL75" s="60"/>
      <c r="AM75" s="60"/>
      <c r="AN75" s="60"/>
      <c r="AO75" s="60"/>
      <c r="AP75" s="60"/>
      <c r="AQ75" s="60"/>
      <c r="AR75" s="60" t="s">
        <v>27</v>
      </c>
      <c r="AS75" s="60"/>
      <c r="AT75" s="60"/>
      <c r="AU75" s="60"/>
      <c r="AV75" s="60"/>
      <c r="AW75" s="60"/>
      <c r="AX75" s="60"/>
      <c r="AY75" s="60"/>
    </row>
    <row r="76" spans="1:51" ht="28.5" customHeight="1">
      <c r="A76" s="60"/>
      <c r="B76" s="60"/>
      <c r="C76" s="60"/>
      <c r="D76" s="159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1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</row>
    <row r="77" spans="1:51" ht="15.75" customHeight="1">
      <c r="A77" s="60">
        <v>1</v>
      </c>
      <c r="B77" s="60"/>
      <c r="C77" s="60"/>
      <c r="D77" s="104">
        <v>2</v>
      </c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6"/>
      <c r="AB77" s="60">
        <v>3</v>
      </c>
      <c r="AC77" s="60"/>
      <c r="AD77" s="60"/>
      <c r="AE77" s="60"/>
      <c r="AF77" s="60"/>
      <c r="AG77" s="60"/>
      <c r="AH77" s="60"/>
      <c r="AI77" s="60"/>
      <c r="AJ77" s="60">
        <v>4</v>
      </c>
      <c r="AK77" s="60"/>
      <c r="AL77" s="60"/>
      <c r="AM77" s="60"/>
      <c r="AN77" s="60"/>
      <c r="AO77" s="60"/>
      <c r="AP77" s="60"/>
      <c r="AQ77" s="60"/>
      <c r="AR77" s="60">
        <v>5</v>
      </c>
      <c r="AS77" s="60"/>
      <c r="AT77" s="60"/>
      <c r="AU77" s="60"/>
      <c r="AV77" s="60"/>
      <c r="AW77" s="60"/>
      <c r="AX77" s="60"/>
      <c r="AY77" s="60"/>
    </row>
    <row r="78" spans="1:79" ht="12.75" customHeight="1" hidden="1">
      <c r="A78" s="107" t="s">
        <v>6</v>
      </c>
      <c r="B78" s="107"/>
      <c r="C78" s="107"/>
      <c r="D78" s="111" t="s">
        <v>7</v>
      </c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3"/>
      <c r="AB78" s="133" t="s">
        <v>8</v>
      </c>
      <c r="AC78" s="133"/>
      <c r="AD78" s="133"/>
      <c r="AE78" s="133"/>
      <c r="AF78" s="133"/>
      <c r="AG78" s="133"/>
      <c r="AH78" s="133"/>
      <c r="AI78" s="133"/>
      <c r="AJ78" s="133" t="s">
        <v>9</v>
      </c>
      <c r="AK78" s="133"/>
      <c r="AL78" s="133"/>
      <c r="AM78" s="133"/>
      <c r="AN78" s="133"/>
      <c r="AO78" s="133"/>
      <c r="AP78" s="133"/>
      <c r="AQ78" s="133"/>
      <c r="AR78" s="133" t="s">
        <v>10</v>
      </c>
      <c r="AS78" s="133"/>
      <c r="AT78" s="133"/>
      <c r="AU78" s="133"/>
      <c r="AV78" s="133"/>
      <c r="AW78" s="133"/>
      <c r="AX78" s="133"/>
      <c r="AY78" s="133"/>
      <c r="CA78" s="1" t="s">
        <v>15</v>
      </c>
    </row>
    <row r="79" spans="1:79" ht="27" customHeight="1">
      <c r="A79" s="107">
        <v>1</v>
      </c>
      <c r="B79" s="107"/>
      <c r="C79" s="107"/>
      <c r="D79" s="115" t="s">
        <v>69</v>
      </c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7"/>
      <c r="AB79" s="55">
        <v>1200000</v>
      </c>
      <c r="AC79" s="55"/>
      <c r="AD79" s="55"/>
      <c r="AE79" s="55"/>
      <c r="AF79" s="55"/>
      <c r="AG79" s="55"/>
      <c r="AH79" s="55"/>
      <c r="AI79" s="55"/>
      <c r="AJ79" s="55">
        <v>0</v>
      </c>
      <c r="AK79" s="55"/>
      <c r="AL79" s="55"/>
      <c r="AM79" s="55"/>
      <c r="AN79" s="55"/>
      <c r="AO79" s="55"/>
      <c r="AP79" s="55"/>
      <c r="AQ79" s="55"/>
      <c r="AR79" s="55">
        <f>AB79+AJ79</f>
        <v>1200000</v>
      </c>
      <c r="AS79" s="55"/>
      <c r="AT79" s="55"/>
      <c r="AU79" s="55"/>
      <c r="AV79" s="55"/>
      <c r="AW79" s="55"/>
      <c r="AX79" s="55"/>
      <c r="AY79" s="55"/>
      <c r="CA79" s="1" t="s">
        <v>16</v>
      </c>
    </row>
    <row r="80" spans="1:51" ht="31.5" customHeight="1">
      <c r="A80" s="107">
        <v>2</v>
      </c>
      <c r="B80" s="107"/>
      <c r="C80" s="107"/>
      <c r="D80" s="115" t="s">
        <v>70</v>
      </c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7"/>
      <c r="AB80" s="55">
        <f>1500000+50000+250000+250000+140000+300000+310000-3800+124050</f>
        <v>2920250</v>
      </c>
      <c r="AC80" s="55"/>
      <c r="AD80" s="55"/>
      <c r="AE80" s="55"/>
      <c r="AF80" s="55"/>
      <c r="AG80" s="55"/>
      <c r="AH80" s="55"/>
      <c r="AI80" s="55"/>
      <c r="AJ80" s="55">
        <v>0</v>
      </c>
      <c r="AK80" s="55"/>
      <c r="AL80" s="55"/>
      <c r="AM80" s="55"/>
      <c r="AN80" s="55"/>
      <c r="AO80" s="55"/>
      <c r="AP80" s="55"/>
      <c r="AQ80" s="55"/>
      <c r="AR80" s="55">
        <f>AB80+AJ80</f>
        <v>2920250</v>
      </c>
      <c r="AS80" s="55"/>
      <c r="AT80" s="55"/>
      <c r="AU80" s="55"/>
      <c r="AV80" s="55"/>
      <c r="AW80" s="55"/>
      <c r="AX80" s="55"/>
      <c r="AY80" s="55"/>
    </row>
    <row r="81" spans="1:51" ht="54" customHeight="1">
      <c r="A81" s="180">
        <v>3</v>
      </c>
      <c r="B81" s="181"/>
      <c r="C81" s="182"/>
      <c r="D81" s="115" t="s">
        <v>109</v>
      </c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88"/>
      <c r="AB81" s="162">
        <f>298000-150000+125000-50000-25000</f>
        <v>198000</v>
      </c>
      <c r="AC81" s="163"/>
      <c r="AD81" s="163"/>
      <c r="AE81" s="163"/>
      <c r="AF81" s="163"/>
      <c r="AG81" s="163"/>
      <c r="AH81" s="163"/>
      <c r="AI81" s="164"/>
      <c r="AJ81" s="162">
        <v>0</v>
      </c>
      <c r="AK81" s="163"/>
      <c r="AL81" s="163"/>
      <c r="AM81" s="163"/>
      <c r="AN81" s="163"/>
      <c r="AO81" s="163"/>
      <c r="AP81" s="163"/>
      <c r="AQ81" s="164"/>
      <c r="AR81" s="162">
        <f>AB81</f>
        <v>198000</v>
      </c>
      <c r="AS81" s="163"/>
      <c r="AT81" s="163"/>
      <c r="AU81" s="163"/>
      <c r="AV81" s="163"/>
      <c r="AW81" s="163"/>
      <c r="AX81" s="163"/>
      <c r="AY81" s="164"/>
    </row>
    <row r="82" spans="1:55" ht="39.75" customHeight="1">
      <c r="A82" s="107">
        <v>4</v>
      </c>
      <c r="B82" s="107"/>
      <c r="C82" s="107"/>
      <c r="D82" s="115" t="s">
        <v>106</v>
      </c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7"/>
      <c r="AB82" s="55">
        <f>1500000+30000+340000+10000+3800-259620-389</f>
        <v>1623791</v>
      </c>
      <c r="AC82" s="55"/>
      <c r="AD82" s="55"/>
      <c r="AE82" s="55"/>
      <c r="AF82" s="55"/>
      <c r="AG82" s="55"/>
      <c r="AH82" s="55"/>
      <c r="AI82" s="55"/>
      <c r="AJ82" s="55">
        <v>0</v>
      </c>
      <c r="AK82" s="55"/>
      <c r="AL82" s="55"/>
      <c r="AM82" s="55"/>
      <c r="AN82" s="55"/>
      <c r="AO82" s="55"/>
      <c r="AP82" s="55"/>
      <c r="AQ82" s="55"/>
      <c r="AR82" s="55">
        <f>AB82+AJ82</f>
        <v>1623791</v>
      </c>
      <c r="AS82" s="55"/>
      <c r="AT82" s="55"/>
      <c r="AU82" s="55"/>
      <c r="AV82" s="55"/>
      <c r="AW82" s="55"/>
      <c r="AX82" s="55"/>
      <c r="AY82" s="55"/>
      <c r="BC82" s="47"/>
    </row>
    <row r="83" spans="1:51" ht="27" customHeight="1">
      <c r="A83" s="107">
        <v>5</v>
      </c>
      <c r="B83" s="107"/>
      <c r="C83" s="107"/>
      <c r="D83" s="115" t="s">
        <v>122</v>
      </c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5"/>
      <c r="AB83" s="55">
        <f>80000</f>
        <v>80000</v>
      </c>
      <c r="AC83" s="55"/>
      <c r="AD83" s="55"/>
      <c r="AE83" s="55"/>
      <c r="AF83" s="55"/>
      <c r="AG83" s="55"/>
      <c r="AH83" s="55"/>
      <c r="AI83" s="55"/>
      <c r="AJ83" s="55">
        <v>0</v>
      </c>
      <c r="AK83" s="55"/>
      <c r="AL83" s="55"/>
      <c r="AM83" s="55"/>
      <c r="AN83" s="55"/>
      <c r="AO83" s="55"/>
      <c r="AP83" s="55"/>
      <c r="AQ83" s="55"/>
      <c r="AR83" s="55">
        <f>AB83+AJ83</f>
        <v>80000</v>
      </c>
      <c r="AS83" s="55"/>
      <c r="AT83" s="55"/>
      <c r="AU83" s="55"/>
      <c r="AV83" s="55"/>
      <c r="AW83" s="55"/>
      <c r="AX83" s="55"/>
      <c r="AY83" s="55"/>
    </row>
    <row r="84" spans="1:51" s="4" customFormat="1" ht="15.75" customHeight="1">
      <c r="A84" s="150"/>
      <c r="B84" s="151"/>
      <c r="C84" s="152"/>
      <c r="D84" s="153" t="s">
        <v>27</v>
      </c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5"/>
      <c r="AB84" s="147">
        <f>AB79+AB80+AB81+AB82+AB83</f>
        <v>6022041</v>
      </c>
      <c r="AC84" s="148"/>
      <c r="AD84" s="148"/>
      <c r="AE84" s="148"/>
      <c r="AF84" s="148"/>
      <c r="AG84" s="148"/>
      <c r="AH84" s="148"/>
      <c r="AI84" s="149"/>
      <c r="AJ84" s="147">
        <v>0</v>
      </c>
      <c r="AK84" s="148"/>
      <c r="AL84" s="148"/>
      <c r="AM84" s="148"/>
      <c r="AN84" s="148"/>
      <c r="AO84" s="148"/>
      <c r="AP84" s="148"/>
      <c r="AQ84" s="149"/>
      <c r="AR84" s="147">
        <f>AR79+AR80+AR81+AR82+AR83</f>
        <v>6022041</v>
      </c>
      <c r="AS84" s="148"/>
      <c r="AT84" s="148"/>
      <c r="AU84" s="148"/>
      <c r="AV84" s="148"/>
      <c r="AW84" s="148"/>
      <c r="AX84" s="148"/>
      <c r="AY84" s="149"/>
    </row>
    <row r="85" spans="1:51" s="4" customFormat="1" ht="15.75" customHeight="1">
      <c r="A85" s="41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</row>
    <row r="86" ht="20.25" customHeight="1">
      <c r="BE86" s="47"/>
    </row>
    <row r="87" spans="1:64" s="52" customFormat="1" ht="28.5" customHeight="1">
      <c r="A87" s="142" t="s">
        <v>43</v>
      </c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42"/>
      <c r="Z87" s="142"/>
      <c r="AA87" s="142"/>
      <c r="AB87" s="142"/>
      <c r="AC87" s="142"/>
      <c r="AD87" s="142"/>
      <c r="AE87" s="142"/>
      <c r="AF87" s="142"/>
      <c r="AG87" s="142"/>
      <c r="AH87" s="142"/>
      <c r="AI87" s="142"/>
      <c r="AJ87" s="142"/>
      <c r="AK87" s="142"/>
      <c r="AL87" s="142"/>
      <c r="AM87" s="142"/>
      <c r="AN87" s="142"/>
      <c r="AO87" s="142"/>
      <c r="AP87" s="142"/>
      <c r="AQ87" s="142"/>
      <c r="AR87" s="142"/>
      <c r="AS87" s="142"/>
      <c r="AT87" s="142"/>
      <c r="AU87" s="142"/>
      <c r="AV87" s="142"/>
      <c r="AW87" s="142"/>
      <c r="AX87" s="142"/>
      <c r="AY87" s="142"/>
      <c r="AZ87" s="142"/>
      <c r="BA87" s="142"/>
      <c r="BB87" s="142"/>
      <c r="BC87" s="142"/>
      <c r="BD87" s="142"/>
      <c r="BE87" s="142"/>
      <c r="BF87" s="142"/>
      <c r="BG87" s="142"/>
      <c r="BH87" s="142"/>
      <c r="BI87" s="142"/>
      <c r="BJ87" s="142"/>
      <c r="BK87" s="142"/>
      <c r="BL87" s="142"/>
    </row>
    <row r="88" spans="1:64" s="52" customFormat="1" ht="30" customHeight="1">
      <c r="A88" s="76" t="s">
        <v>28</v>
      </c>
      <c r="B88" s="76"/>
      <c r="C88" s="76"/>
      <c r="D88" s="76"/>
      <c r="E88" s="76"/>
      <c r="F88" s="76"/>
      <c r="G88" s="101" t="s">
        <v>44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3"/>
      <c r="Z88" s="76" t="s">
        <v>2</v>
      </c>
      <c r="AA88" s="76"/>
      <c r="AB88" s="76"/>
      <c r="AC88" s="76"/>
      <c r="AD88" s="76"/>
      <c r="AE88" s="76" t="s">
        <v>1</v>
      </c>
      <c r="AF88" s="76"/>
      <c r="AG88" s="76"/>
      <c r="AH88" s="76"/>
      <c r="AI88" s="76"/>
      <c r="AJ88" s="76"/>
      <c r="AK88" s="76"/>
      <c r="AL88" s="76"/>
      <c r="AM88" s="76"/>
      <c r="AN88" s="76"/>
      <c r="AO88" s="101" t="s">
        <v>29</v>
      </c>
      <c r="AP88" s="102"/>
      <c r="AQ88" s="102"/>
      <c r="AR88" s="102"/>
      <c r="AS88" s="102"/>
      <c r="AT88" s="102"/>
      <c r="AU88" s="102"/>
      <c r="AV88" s="103"/>
      <c r="AW88" s="101" t="s">
        <v>30</v>
      </c>
      <c r="AX88" s="102"/>
      <c r="AY88" s="102"/>
      <c r="AZ88" s="102"/>
      <c r="BA88" s="102"/>
      <c r="BB88" s="102"/>
      <c r="BC88" s="102"/>
      <c r="BD88" s="103"/>
      <c r="BE88" s="101" t="s">
        <v>27</v>
      </c>
      <c r="BF88" s="102"/>
      <c r="BG88" s="102"/>
      <c r="BH88" s="102"/>
      <c r="BI88" s="102"/>
      <c r="BJ88" s="102"/>
      <c r="BK88" s="102"/>
      <c r="BL88" s="103"/>
    </row>
    <row r="89" spans="1:64" s="52" customFormat="1" ht="15.75" customHeight="1">
      <c r="A89" s="76">
        <v>1</v>
      </c>
      <c r="B89" s="76"/>
      <c r="C89" s="76"/>
      <c r="D89" s="76"/>
      <c r="E89" s="76"/>
      <c r="F89" s="76"/>
      <c r="G89" s="101">
        <v>2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3"/>
      <c r="Z89" s="76">
        <v>3</v>
      </c>
      <c r="AA89" s="76"/>
      <c r="AB89" s="76"/>
      <c r="AC89" s="76"/>
      <c r="AD89" s="76"/>
      <c r="AE89" s="76">
        <v>4</v>
      </c>
      <c r="AF89" s="76"/>
      <c r="AG89" s="76"/>
      <c r="AH89" s="76"/>
      <c r="AI89" s="76"/>
      <c r="AJ89" s="76"/>
      <c r="AK89" s="76"/>
      <c r="AL89" s="76"/>
      <c r="AM89" s="76"/>
      <c r="AN89" s="76"/>
      <c r="AO89" s="76">
        <v>5</v>
      </c>
      <c r="AP89" s="76"/>
      <c r="AQ89" s="76"/>
      <c r="AR89" s="76"/>
      <c r="AS89" s="76"/>
      <c r="AT89" s="76"/>
      <c r="AU89" s="76"/>
      <c r="AV89" s="76"/>
      <c r="AW89" s="101">
        <v>6</v>
      </c>
      <c r="AX89" s="102"/>
      <c r="AY89" s="102"/>
      <c r="AZ89" s="102"/>
      <c r="BA89" s="102"/>
      <c r="BB89" s="102"/>
      <c r="BC89" s="102"/>
      <c r="BD89" s="103"/>
      <c r="BE89" s="76">
        <v>7</v>
      </c>
      <c r="BF89" s="76"/>
      <c r="BG89" s="76"/>
      <c r="BH89" s="76"/>
      <c r="BI89" s="76"/>
      <c r="BJ89" s="76"/>
      <c r="BK89" s="76"/>
      <c r="BL89" s="76"/>
    </row>
    <row r="90" spans="1:79" s="52" customFormat="1" ht="12.75" customHeight="1" hidden="1">
      <c r="A90" s="67" t="s">
        <v>33</v>
      </c>
      <c r="B90" s="67"/>
      <c r="C90" s="67"/>
      <c r="D90" s="67"/>
      <c r="E90" s="67"/>
      <c r="F90" s="67"/>
      <c r="G90" s="78" t="s">
        <v>7</v>
      </c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80"/>
      <c r="Z90" s="67" t="s">
        <v>19</v>
      </c>
      <c r="AA90" s="67"/>
      <c r="AB90" s="67"/>
      <c r="AC90" s="67"/>
      <c r="AD90" s="67"/>
      <c r="AE90" s="95" t="s">
        <v>32</v>
      </c>
      <c r="AF90" s="95"/>
      <c r="AG90" s="95"/>
      <c r="AH90" s="95"/>
      <c r="AI90" s="95"/>
      <c r="AJ90" s="95"/>
      <c r="AK90" s="95"/>
      <c r="AL90" s="95"/>
      <c r="AM90" s="95"/>
      <c r="AN90" s="78"/>
      <c r="AO90" s="141" t="s">
        <v>8</v>
      </c>
      <c r="AP90" s="141"/>
      <c r="AQ90" s="141"/>
      <c r="AR90" s="141"/>
      <c r="AS90" s="141"/>
      <c r="AT90" s="141"/>
      <c r="AU90" s="141"/>
      <c r="AV90" s="141"/>
      <c r="AW90" s="89" t="s">
        <v>31</v>
      </c>
      <c r="AX90" s="90"/>
      <c r="AY90" s="90"/>
      <c r="AZ90" s="90"/>
      <c r="BA90" s="90"/>
      <c r="BB90" s="90"/>
      <c r="BC90" s="90"/>
      <c r="BD90" s="91"/>
      <c r="BE90" s="141" t="s">
        <v>72</v>
      </c>
      <c r="BF90" s="141"/>
      <c r="BG90" s="141"/>
      <c r="BH90" s="141"/>
      <c r="BI90" s="141"/>
      <c r="BJ90" s="141"/>
      <c r="BK90" s="141"/>
      <c r="BL90" s="141"/>
      <c r="CA90" s="52" t="s">
        <v>17</v>
      </c>
    </row>
    <row r="91" spans="1:79" s="53" customFormat="1" ht="12.75" customHeight="1">
      <c r="A91" s="137">
        <v>0</v>
      </c>
      <c r="B91" s="137"/>
      <c r="C91" s="137"/>
      <c r="D91" s="137"/>
      <c r="E91" s="137"/>
      <c r="F91" s="137"/>
      <c r="G91" s="81" t="s">
        <v>71</v>
      </c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3"/>
      <c r="Z91" s="138"/>
      <c r="AA91" s="138"/>
      <c r="AB91" s="138"/>
      <c r="AC91" s="138"/>
      <c r="AD91" s="138"/>
      <c r="AE91" s="139"/>
      <c r="AF91" s="139"/>
      <c r="AG91" s="139"/>
      <c r="AH91" s="139"/>
      <c r="AI91" s="139"/>
      <c r="AJ91" s="139"/>
      <c r="AK91" s="139"/>
      <c r="AL91" s="139"/>
      <c r="AM91" s="139"/>
      <c r="AN91" s="140"/>
      <c r="AO91" s="94"/>
      <c r="AP91" s="94"/>
      <c r="AQ91" s="94"/>
      <c r="AR91" s="94"/>
      <c r="AS91" s="94"/>
      <c r="AT91" s="94"/>
      <c r="AU91" s="94"/>
      <c r="AV91" s="94"/>
      <c r="AW91" s="64"/>
      <c r="AX91" s="65"/>
      <c r="AY91" s="65"/>
      <c r="AZ91" s="65"/>
      <c r="BA91" s="65"/>
      <c r="BB91" s="65"/>
      <c r="BC91" s="65"/>
      <c r="BD91" s="66"/>
      <c r="BE91" s="94"/>
      <c r="BF91" s="94"/>
      <c r="BG91" s="94"/>
      <c r="BH91" s="94"/>
      <c r="BI91" s="94"/>
      <c r="BJ91" s="94"/>
      <c r="BK91" s="94"/>
      <c r="BL91" s="94"/>
      <c r="CA91" s="53" t="s">
        <v>18</v>
      </c>
    </row>
    <row r="92" spans="1:64" s="52" customFormat="1" ht="12.75" customHeight="1">
      <c r="A92" s="67">
        <v>0</v>
      </c>
      <c r="B92" s="67"/>
      <c r="C92" s="67"/>
      <c r="D92" s="67"/>
      <c r="E92" s="67"/>
      <c r="F92" s="67"/>
      <c r="G92" s="96" t="s">
        <v>73</v>
      </c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8"/>
      <c r="Z92" s="92" t="s">
        <v>74</v>
      </c>
      <c r="AA92" s="92"/>
      <c r="AB92" s="92"/>
      <c r="AC92" s="92"/>
      <c r="AD92" s="92"/>
      <c r="AE92" s="92" t="s">
        <v>75</v>
      </c>
      <c r="AF92" s="92"/>
      <c r="AG92" s="92"/>
      <c r="AH92" s="92"/>
      <c r="AI92" s="92"/>
      <c r="AJ92" s="92"/>
      <c r="AK92" s="92"/>
      <c r="AL92" s="92"/>
      <c r="AM92" s="92"/>
      <c r="AN92" s="93"/>
      <c r="AO92" s="99">
        <f>AO93+AO94+AO95+AO96</f>
        <v>1216</v>
      </c>
      <c r="AP92" s="99"/>
      <c r="AQ92" s="99"/>
      <c r="AR92" s="99"/>
      <c r="AS92" s="99"/>
      <c r="AT92" s="99"/>
      <c r="AU92" s="99"/>
      <c r="AV92" s="99"/>
      <c r="AW92" s="84">
        <v>0</v>
      </c>
      <c r="AX92" s="85"/>
      <c r="AY92" s="85"/>
      <c r="AZ92" s="85"/>
      <c r="BA92" s="85"/>
      <c r="BB92" s="85"/>
      <c r="BC92" s="85"/>
      <c r="BD92" s="86"/>
      <c r="BE92" s="99">
        <f>AO92</f>
        <v>1216</v>
      </c>
      <c r="BF92" s="99"/>
      <c r="BG92" s="99"/>
      <c r="BH92" s="99"/>
      <c r="BI92" s="99"/>
      <c r="BJ92" s="99"/>
      <c r="BK92" s="99"/>
      <c r="BL92" s="99"/>
    </row>
    <row r="93" spans="1:64" s="52" customFormat="1" ht="12.75" customHeight="1">
      <c r="A93" s="67">
        <v>0</v>
      </c>
      <c r="B93" s="67"/>
      <c r="C93" s="67"/>
      <c r="D93" s="67"/>
      <c r="E93" s="67"/>
      <c r="F93" s="67"/>
      <c r="G93" s="96" t="s">
        <v>123</v>
      </c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8"/>
      <c r="Z93" s="92" t="s">
        <v>74</v>
      </c>
      <c r="AA93" s="92"/>
      <c r="AB93" s="92"/>
      <c r="AC93" s="92"/>
      <c r="AD93" s="92"/>
      <c r="AE93" s="92" t="s">
        <v>75</v>
      </c>
      <c r="AF93" s="92"/>
      <c r="AG93" s="92"/>
      <c r="AH93" s="92"/>
      <c r="AI93" s="92"/>
      <c r="AJ93" s="92"/>
      <c r="AK93" s="92"/>
      <c r="AL93" s="92"/>
      <c r="AM93" s="92"/>
      <c r="AN93" s="93"/>
      <c r="AO93" s="99">
        <f>320+10+4</f>
        <v>334</v>
      </c>
      <c r="AP93" s="99"/>
      <c r="AQ93" s="99"/>
      <c r="AR93" s="99"/>
      <c r="AS93" s="99"/>
      <c r="AT93" s="99"/>
      <c r="AU93" s="99"/>
      <c r="AV93" s="99"/>
      <c r="AW93" s="84">
        <v>0</v>
      </c>
      <c r="AX93" s="85"/>
      <c r="AY93" s="85"/>
      <c r="AZ93" s="85"/>
      <c r="BA93" s="85"/>
      <c r="BB93" s="85"/>
      <c r="BC93" s="85"/>
      <c r="BD93" s="86"/>
      <c r="BE93" s="99">
        <v>334</v>
      </c>
      <c r="BF93" s="99"/>
      <c r="BG93" s="99"/>
      <c r="BH93" s="99"/>
      <c r="BI93" s="99"/>
      <c r="BJ93" s="99"/>
      <c r="BK93" s="99"/>
      <c r="BL93" s="99"/>
    </row>
    <row r="94" spans="1:64" s="52" customFormat="1" ht="12.75" customHeight="1">
      <c r="A94" s="67">
        <v>0</v>
      </c>
      <c r="B94" s="67"/>
      <c r="C94" s="67"/>
      <c r="D94" s="67"/>
      <c r="E94" s="67"/>
      <c r="F94" s="67"/>
      <c r="G94" s="96" t="s">
        <v>76</v>
      </c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8"/>
      <c r="Z94" s="92" t="s">
        <v>74</v>
      </c>
      <c r="AA94" s="92"/>
      <c r="AB94" s="92"/>
      <c r="AC94" s="92"/>
      <c r="AD94" s="92"/>
      <c r="AE94" s="92" t="s">
        <v>75</v>
      </c>
      <c r="AF94" s="92"/>
      <c r="AG94" s="92"/>
      <c r="AH94" s="92"/>
      <c r="AI94" s="92"/>
      <c r="AJ94" s="92"/>
      <c r="AK94" s="92"/>
      <c r="AL94" s="92"/>
      <c r="AM94" s="92"/>
      <c r="AN94" s="93"/>
      <c r="AO94" s="99">
        <v>11</v>
      </c>
      <c r="AP94" s="99"/>
      <c r="AQ94" s="99"/>
      <c r="AR94" s="99"/>
      <c r="AS94" s="99"/>
      <c r="AT94" s="99"/>
      <c r="AU94" s="99"/>
      <c r="AV94" s="99"/>
      <c r="AW94" s="84">
        <v>0</v>
      </c>
      <c r="AX94" s="85"/>
      <c r="AY94" s="85"/>
      <c r="AZ94" s="85"/>
      <c r="BA94" s="85"/>
      <c r="BB94" s="85"/>
      <c r="BC94" s="85"/>
      <c r="BD94" s="86"/>
      <c r="BE94" s="99">
        <v>11</v>
      </c>
      <c r="BF94" s="99"/>
      <c r="BG94" s="99"/>
      <c r="BH94" s="99"/>
      <c r="BI94" s="99"/>
      <c r="BJ94" s="99"/>
      <c r="BK94" s="99"/>
      <c r="BL94" s="99"/>
    </row>
    <row r="95" spans="1:64" s="52" customFormat="1" ht="12.75" customHeight="1">
      <c r="A95" s="67">
        <v>0</v>
      </c>
      <c r="B95" s="67"/>
      <c r="C95" s="67"/>
      <c r="D95" s="67"/>
      <c r="E95" s="67"/>
      <c r="F95" s="67"/>
      <c r="G95" s="96" t="s">
        <v>77</v>
      </c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8"/>
      <c r="Z95" s="92" t="s">
        <v>74</v>
      </c>
      <c r="AA95" s="92"/>
      <c r="AB95" s="92"/>
      <c r="AC95" s="92"/>
      <c r="AD95" s="92"/>
      <c r="AE95" s="92" t="s">
        <v>75</v>
      </c>
      <c r="AF95" s="92"/>
      <c r="AG95" s="92"/>
      <c r="AH95" s="92"/>
      <c r="AI95" s="92"/>
      <c r="AJ95" s="92"/>
      <c r="AK95" s="92"/>
      <c r="AL95" s="92"/>
      <c r="AM95" s="92"/>
      <c r="AN95" s="93"/>
      <c r="AO95" s="99">
        <v>860</v>
      </c>
      <c r="AP95" s="99"/>
      <c r="AQ95" s="99"/>
      <c r="AR95" s="99"/>
      <c r="AS95" s="99"/>
      <c r="AT95" s="99"/>
      <c r="AU95" s="99"/>
      <c r="AV95" s="99"/>
      <c r="AW95" s="84">
        <v>0</v>
      </c>
      <c r="AX95" s="85"/>
      <c r="AY95" s="85"/>
      <c r="AZ95" s="85"/>
      <c r="BA95" s="85"/>
      <c r="BB95" s="85"/>
      <c r="BC95" s="85"/>
      <c r="BD95" s="86"/>
      <c r="BE95" s="99">
        <f>AO95</f>
        <v>860</v>
      </c>
      <c r="BF95" s="99"/>
      <c r="BG95" s="99"/>
      <c r="BH95" s="99"/>
      <c r="BI95" s="99"/>
      <c r="BJ95" s="99"/>
      <c r="BK95" s="99"/>
      <c r="BL95" s="99"/>
    </row>
    <row r="96" spans="1:64" s="52" customFormat="1" ht="12.75" customHeight="1">
      <c r="A96" s="67">
        <v>0</v>
      </c>
      <c r="B96" s="67"/>
      <c r="C96" s="67"/>
      <c r="D96" s="67"/>
      <c r="E96" s="67"/>
      <c r="F96" s="67"/>
      <c r="G96" s="96" t="s">
        <v>78</v>
      </c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8"/>
      <c r="Z96" s="92" t="s">
        <v>74</v>
      </c>
      <c r="AA96" s="92"/>
      <c r="AB96" s="92"/>
      <c r="AC96" s="92"/>
      <c r="AD96" s="92"/>
      <c r="AE96" s="93" t="s">
        <v>75</v>
      </c>
      <c r="AF96" s="168"/>
      <c r="AG96" s="168"/>
      <c r="AH96" s="168"/>
      <c r="AI96" s="168"/>
      <c r="AJ96" s="168"/>
      <c r="AK96" s="168"/>
      <c r="AL96" s="168"/>
      <c r="AM96" s="168"/>
      <c r="AN96" s="169"/>
      <c r="AO96" s="99">
        <v>11</v>
      </c>
      <c r="AP96" s="99"/>
      <c r="AQ96" s="99"/>
      <c r="AR96" s="99"/>
      <c r="AS96" s="99"/>
      <c r="AT96" s="99"/>
      <c r="AU96" s="99"/>
      <c r="AV96" s="99"/>
      <c r="AW96" s="84">
        <v>0</v>
      </c>
      <c r="AX96" s="85"/>
      <c r="AY96" s="85"/>
      <c r="AZ96" s="85"/>
      <c r="BA96" s="85"/>
      <c r="BB96" s="85"/>
      <c r="BC96" s="85"/>
      <c r="BD96" s="86"/>
      <c r="BE96" s="99">
        <f>AO96</f>
        <v>11</v>
      </c>
      <c r="BF96" s="99"/>
      <c r="BG96" s="99"/>
      <c r="BH96" s="99"/>
      <c r="BI96" s="99"/>
      <c r="BJ96" s="99"/>
      <c r="BK96" s="99"/>
      <c r="BL96" s="99"/>
    </row>
    <row r="97" spans="1:64" s="53" customFormat="1" ht="12.75" customHeight="1">
      <c r="A97" s="137">
        <v>0</v>
      </c>
      <c r="B97" s="137"/>
      <c r="C97" s="137"/>
      <c r="D97" s="137"/>
      <c r="E97" s="137"/>
      <c r="F97" s="137"/>
      <c r="G97" s="170" t="s">
        <v>79</v>
      </c>
      <c r="H97" s="171"/>
      <c r="I97" s="171"/>
      <c r="J97" s="171"/>
      <c r="K97" s="171"/>
      <c r="L97" s="171"/>
      <c r="M97" s="171"/>
      <c r="N97" s="171"/>
      <c r="O97" s="171"/>
      <c r="P97" s="171"/>
      <c r="Q97" s="171"/>
      <c r="R97" s="171"/>
      <c r="S97" s="171"/>
      <c r="T97" s="171"/>
      <c r="U97" s="171"/>
      <c r="V97" s="171"/>
      <c r="W97" s="171"/>
      <c r="X97" s="171"/>
      <c r="Y97" s="172"/>
      <c r="Z97" s="138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  <c r="AM97" s="138"/>
      <c r="AN97" s="81"/>
      <c r="AO97" s="94"/>
      <c r="AP97" s="94"/>
      <c r="AQ97" s="94"/>
      <c r="AR97" s="94"/>
      <c r="AS97" s="94"/>
      <c r="AT97" s="94"/>
      <c r="AU97" s="94"/>
      <c r="AV97" s="94"/>
      <c r="AW97" s="64"/>
      <c r="AX97" s="65"/>
      <c r="AY97" s="65"/>
      <c r="AZ97" s="65"/>
      <c r="BA97" s="65"/>
      <c r="BB97" s="65"/>
      <c r="BC97" s="65"/>
      <c r="BD97" s="66"/>
      <c r="BE97" s="94"/>
      <c r="BF97" s="94"/>
      <c r="BG97" s="94"/>
      <c r="BH97" s="94"/>
      <c r="BI97" s="94"/>
      <c r="BJ97" s="94"/>
      <c r="BK97" s="94"/>
      <c r="BL97" s="94"/>
    </row>
    <row r="98" spans="1:64" s="52" customFormat="1" ht="25.5" customHeight="1">
      <c r="A98" s="67">
        <v>0</v>
      </c>
      <c r="B98" s="67"/>
      <c r="C98" s="67"/>
      <c r="D98" s="67"/>
      <c r="E98" s="67"/>
      <c r="F98" s="67"/>
      <c r="G98" s="96" t="s">
        <v>80</v>
      </c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8"/>
      <c r="Z98" s="92" t="s">
        <v>83</v>
      </c>
      <c r="AA98" s="92"/>
      <c r="AB98" s="92"/>
      <c r="AC98" s="92"/>
      <c r="AD98" s="92"/>
      <c r="AE98" s="92" t="s">
        <v>75</v>
      </c>
      <c r="AF98" s="92"/>
      <c r="AG98" s="92"/>
      <c r="AH98" s="92"/>
      <c r="AI98" s="92"/>
      <c r="AJ98" s="92"/>
      <c r="AK98" s="92"/>
      <c r="AL98" s="92"/>
      <c r="AM98" s="92"/>
      <c r="AN98" s="93"/>
      <c r="AO98" s="99">
        <f>AB84/AO92/12</f>
        <v>412.6946957236842</v>
      </c>
      <c r="AP98" s="99"/>
      <c r="AQ98" s="99"/>
      <c r="AR98" s="99"/>
      <c r="AS98" s="99"/>
      <c r="AT98" s="99"/>
      <c r="AU98" s="99"/>
      <c r="AV98" s="99"/>
      <c r="AW98" s="84">
        <v>0</v>
      </c>
      <c r="AX98" s="85"/>
      <c r="AY98" s="85"/>
      <c r="AZ98" s="85"/>
      <c r="BA98" s="85"/>
      <c r="BB98" s="85"/>
      <c r="BC98" s="85"/>
      <c r="BD98" s="86"/>
      <c r="BE98" s="99">
        <f>AO98</f>
        <v>412.6946957236842</v>
      </c>
      <c r="BF98" s="99"/>
      <c r="BG98" s="99"/>
      <c r="BH98" s="99"/>
      <c r="BI98" s="99"/>
      <c r="BJ98" s="99"/>
      <c r="BK98" s="99"/>
      <c r="BL98" s="99"/>
    </row>
    <row r="99" spans="1:64" s="52" customFormat="1" ht="25.5" customHeight="1">
      <c r="A99" s="67">
        <v>0</v>
      </c>
      <c r="B99" s="67"/>
      <c r="C99" s="67"/>
      <c r="D99" s="67"/>
      <c r="E99" s="67"/>
      <c r="F99" s="67"/>
      <c r="G99" s="96" t="s">
        <v>82</v>
      </c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8"/>
      <c r="Z99" s="92" t="s">
        <v>83</v>
      </c>
      <c r="AA99" s="92"/>
      <c r="AB99" s="92"/>
      <c r="AC99" s="92"/>
      <c r="AD99" s="92"/>
      <c r="AE99" s="92" t="s">
        <v>75</v>
      </c>
      <c r="AF99" s="92"/>
      <c r="AG99" s="92"/>
      <c r="AH99" s="92"/>
      <c r="AI99" s="92"/>
      <c r="AJ99" s="92"/>
      <c r="AK99" s="92"/>
      <c r="AL99" s="92"/>
      <c r="AM99" s="92"/>
      <c r="AN99" s="93"/>
      <c r="AO99" s="99">
        <f>AB79/AO94/12</f>
        <v>9090.90909090909</v>
      </c>
      <c r="AP99" s="99"/>
      <c r="AQ99" s="99"/>
      <c r="AR99" s="99"/>
      <c r="AS99" s="99"/>
      <c r="AT99" s="99"/>
      <c r="AU99" s="99"/>
      <c r="AV99" s="99"/>
      <c r="AW99" s="84">
        <v>0</v>
      </c>
      <c r="AX99" s="85"/>
      <c r="AY99" s="85"/>
      <c r="AZ99" s="85"/>
      <c r="BA99" s="85"/>
      <c r="BB99" s="85"/>
      <c r="BC99" s="85"/>
      <c r="BD99" s="86"/>
      <c r="BE99" s="99">
        <f>AO99</f>
        <v>9090.90909090909</v>
      </c>
      <c r="BF99" s="99"/>
      <c r="BG99" s="99"/>
      <c r="BH99" s="99"/>
      <c r="BI99" s="99"/>
      <c r="BJ99" s="99"/>
      <c r="BK99" s="99"/>
      <c r="BL99" s="99"/>
    </row>
    <row r="100" spans="1:64" s="52" customFormat="1" ht="16.5" customHeight="1">
      <c r="A100" s="67">
        <v>0</v>
      </c>
      <c r="B100" s="67"/>
      <c r="C100" s="67"/>
      <c r="D100" s="67"/>
      <c r="E100" s="67"/>
      <c r="F100" s="67"/>
      <c r="G100" s="96" t="s">
        <v>84</v>
      </c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8"/>
      <c r="Z100" s="92" t="s">
        <v>81</v>
      </c>
      <c r="AA100" s="92"/>
      <c r="AB100" s="92"/>
      <c r="AC100" s="92"/>
      <c r="AD100" s="92"/>
      <c r="AE100" s="92" t="s">
        <v>75</v>
      </c>
      <c r="AF100" s="92"/>
      <c r="AG100" s="92"/>
      <c r="AH100" s="92"/>
      <c r="AI100" s="92"/>
      <c r="AJ100" s="92"/>
      <c r="AK100" s="92"/>
      <c r="AL100" s="92"/>
      <c r="AM100" s="92"/>
      <c r="AN100" s="93"/>
      <c r="AO100" s="99">
        <f>AB80/AO95</f>
        <v>3395.639534883721</v>
      </c>
      <c r="AP100" s="99"/>
      <c r="AQ100" s="99"/>
      <c r="AR100" s="99"/>
      <c r="AS100" s="99"/>
      <c r="AT100" s="99"/>
      <c r="AU100" s="99"/>
      <c r="AV100" s="99"/>
      <c r="AW100" s="84">
        <v>0</v>
      </c>
      <c r="AX100" s="85"/>
      <c r="AY100" s="85"/>
      <c r="AZ100" s="85"/>
      <c r="BA100" s="85"/>
      <c r="BB100" s="85"/>
      <c r="BC100" s="85"/>
      <c r="BD100" s="86"/>
      <c r="BE100" s="99">
        <f>AO100</f>
        <v>3395.639534883721</v>
      </c>
      <c r="BF100" s="99"/>
      <c r="BG100" s="99"/>
      <c r="BH100" s="99"/>
      <c r="BI100" s="99"/>
      <c r="BJ100" s="99"/>
      <c r="BK100" s="99"/>
      <c r="BL100" s="99"/>
    </row>
    <row r="101" spans="1:64" s="52" customFormat="1" ht="29.25" customHeight="1">
      <c r="A101" s="183"/>
      <c r="B101" s="184"/>
      <c r="C101" s="184"/>
      <c r="D101" s="184"/>
      <c r="E101" s="184"/>
      <c r="F101" s="185"/>
      <c r="G101" s="96" t="s">
        <v>124</v>
      </c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8"/>
      <c r="Z101" s="93" t="s">
        <v>105</v>
      </c>
      <c r="AA101" s="186"/>
      <c r="AB101" s="186"/>
      <c r="AC101" s="186"/>
      <c r="AD101" s="187"/>
      <c r="AE101" s="93" t="s">
        <v>75</v>
      </c>
      <c r="AF101" s="87"/>
      <c r="AG101" s="87"/>
      <c r="AH101" s="87"/>
      <c r="AI101" s="87"/>
      <c r="AJ101" s="87"/>
      <c r="AK101" s="87"/>
      <c r="AL101" s="87"/>
      <c r="AM101" s="87"/>
      <c r="AN101" s="88"/>
      <c r="AO101" s="84">
        <f>AB81/AO93</f>
        <v>592.814371257485</v>
      </c>
      <c r="AP101" s="85"/>
      <c r="AQ101" s="85"/>
      <c r="AR101" s="85"/>
      <c r="AS101" s="85"/>
      <c r="AT101" s="85"/>
      <c r="AU101" s="85"/>
      <c r="AV101" s="86"/>
      <c r="AW101" s="84">
        <v>0</v>
      </c>
      <c r="AX101" s="87"/>
      <c r="AY101" s="87"/>
      <c r="AZ101" s="87"/>
      <c r="BA101" s="87"/>
      <c r="BB101" s="87"/>
      <c r="BC101" s="87"/>
      <c r="BD101" s="88"/>
      <c r="BE101" s="84">
        <f>AO101</f>
        <v>592.814371257485</v>
      </c>
      <c r="BF101" s="85"/>
      <c r="BG101" s="85"/>
      <c r="BH101" s="85"/>
      <c r="BI101" s="85"/>
      <c r="BJ101" s="85"/>
      <c r="BK101" s="85"/>
      <c r="BL101" s="86"/>
    </row>
    <row r="102" spans="1:64" s="52" customFormat="1" ht="16.5" customHeight="1">
      <c r="A102" s="67">
        <v>0</v>
      </c>
      <c r="B102" s="67"/>
      <c r="C102" s="67"/>
      <c r="D102" s="67"/>
      <c r="E102" s="67"/>
      <c r="F102" s="67"/>
      <c r="G102" s="96" t="s">
        <v>85</v>
      </c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8"/>
      <c r="Z102" s="92" t="s">
        <v>105</v>
      </c>
      <c r="AA102" s="92"/>
      <c r="AB102" s="92"/>
      <c r="AC102" s="92"/>
      <c r="AD102" s="92"/>
      <c r="AE102" s="92" t="s">
        <v>75</v>
      </c>
      <c r="AF102" s="92"/>
      <c r="AG102" s="92"/>
      <c r="AH102" s="92"/>
      <c r="AI102" s="92"/>
      <c r="AJ102" s="92"/>
      <c r="AK102" s="92"/>
      <c r="AL102" s="92"/>
      <c r="AM102" s="92"/>
      <c r="AN102" s="93"/>
      <c r="AO102" s="99">
        <f>AB82/AO96</f>
        <v>147617.36363636365</v>
      </c>
      <c r="AP102" s="99"/>
      <c r="AQ102" s="99"/>
      <c r="AR102" s="99"/>
      <c r="AS102" s="99"/>
      <c r="AT102" s="99"/>
      <c r="AU102" s="99"/>
      <c r="AV102" s="99"/>
      <c r="AW102" s="84">
        <v>0</v>
      </c>
      <c r="AX102" s="85"/>
      <c r="AY102" s="85"/>
      <c r="AZ102" s="85"/>
      <c r="BA102" s="85"/>
      <c r="BB102" s="85"/>
      <c r="BC102" s="85"/>
      <c r="BD102" s="86"/>
      <c r="BE102" s="99">
        <f>AO102</f>
        <v>147617.36363636365</v>
      </c>
      <c r="BF102" s="99"/>
      <c r="BG102" s="99"/>
      <c r="BH102" s="99"/>
      <c r="BI102" s="99"/>
      <c r="BJ102" s="99"/>
      <c r="BK102" s="99"/>
      <c r="BL102" s="99"/>
    </row>
    <row r="103" spans="1:64" s="53" customFormat="1" ht="12.75" customHeight="1">
      <c r="A103" s="137">
        <v>0</v>
      </c>
      <c r="B103" s="137"/>
      <c r="C103" s="137"/>
      <c r="D103" s="137"/>
      <c r="E103" s="137"/>
      <c r="F103" s="137"/>
      <c r="G103" s="170" t="s">
        <v>86</v>
      </c>
      <c r="H103" s="171"/>
      <c r="I103" s="171"/>
      <c r="J103" s="171"/>
      <c r="K103" s="171"/>
      <c r="L103" s="171"/>
      <c r="M103" s="171"/>
      <c r="N103" s="171"/>
      <c r="O103" s="171"/>
      <c r="P103" s="171"/>
      <c r="Q103" s="171"/>
      <c r="R103" s="171"/>
      <c r="S103" s="171"/>
      <c r="T103" s="171"/>
      <c r="U103" s="171"/>
      <c r="V103" s="171"/>
      <c r="W103" s="171"/>
      <c r="X103" s="171"/>
      <c r="Y103" s="172"/>
      <c r="Z103" s="138"/>
      <c r="AA103" s="138"/>
      <c r="AB103" s="138"/>
      <c r="AC103" s="138"/>
      <c r="AD103" s="138"/>
      <c r="AE103" s="138"/>
      <c r="AF103" s="138"/>
      <c r="AG103" s="138"/>
      <c r="AH103" s="138"/>
      <c r="AI103" s="138"/>
      <c r="AJ103" s="138"/>
      <c r="AK103" s="138"/>
      <c r="AL103" s="138"/>
      <c r="AM103" s="138"/>
      <c r="AN103" s="81"/>
      <c r="AO103" s="94"/>
      <c r="AP103" s="94"/>
      <c r="AQ103" s="94"/>
      <c r="AR103" s="94"/>
      <c r="AS103" s="94"/>
      <c r="AT103" s="94"/>
      <c r="AU103" s="94"/>
      <c r="AV103" s="94"/>
      <c r="AW103" s="64"/>
      <c r="AX103" s="65"/>
      <c r="AY103" s="65"/>
      <c r="AZ103" s="65"/>
      <c r="BA103" s="65"/>
      <c r="BB103" s="65"/>
      <c r="BC103" s="65"/>
      <c r="BD103" s="66"/>
      <c r="BE103" s="94"/>
      <c r="BF103" s="94"/>
      <c r="BG103" s="94"/>
      <c r="BH103" s="94"/>
      <c r="BI103" s="94"/>
      <c r="BJ103" s="94"/>
      <c r="BK103" s="94"/>
      <c r="BL103" s="94"/>
    </row>
    <row r="104" spans="1:64" s="52" customFormat="1" ht="25.5" customHeight="1">
      <c r="A104" s="67">
        <v>0</v>
      </c>
      <c r="B104" s="67"/>
      <c r="C104" s="67"/>
      <c r="D104" s="67"/>
      <c r="E104" s="67"/>
      <c r="F104" s="67"/>
      <c r="G104" s="96" t="s">
        <v>87</v>
      </c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8"/>
      <c r="Z104" s="92" t="s">
        <v>88</v>
      </c>
      <c r="AA104" s="92"/>
      <c r="AB104" s="92"/>
      <c r="AC104" s="92"/>
      <c r="AD104" s="92"/>
      <c r="AE104" s="92" t="s">
        <v>75</v>
      </c>
      <c r="AF104" s="92"/>
      <c r="AG104" s="92"/>
      <c r="AH104" s="92"/>
      <c r="AI104" s="92"/>
      <c r="AJ104" s="92"/>
      <c r="AK104" s="92"/>
      <c r="AL104" s="92"/>
      <c r="AM104" s="92"/>
      <c r="AN104" s="93"/>
      <c r="AO104" s="99">
        <v>100</v>
      </c>
      <c r="AP104" s="99"/>
      <c r="AQ104" s="99"/>
      <c r="AR104" s="99"/>
      <c r="AS104" s="99"/>
      <c r="AT104" s="99"/>
      <c r="AU104" s="99"/>
      <c r="AV104" s="99"/>
      <c r="AW104" s="84">
        <v>0</v>
      </c>
      <c r="AX104" s="85"/>
      <c r="AY104" s="85"/>
      <c r="AZ104" s="85"/>
      <c r="BA104" s="85"/>
      <c r="BB104" s="85"/>
      <c r="BC104" s="85"/>
      <c r="BD104" s="86"/>
      <c r="BE104" s="99">
        <v>100</v>
      </c>
      <c r="BF104" s="99"/>
      <c r="BG104" s="99"/>
      <c r="BH104" s="99"/>
      <c r="BI104" s="99"/>
      <c r="BJ104" s="99"/>
      <c r="BK104" s="99"/>
      <c r="BL104" s="99"/>
    </row>
    <row r="105" spans="1:64" ht="41.25" customHeight="1">
      <c r="A105" s="107">
        <v>0</v>
      </c>
      <c r="B105" s="107"/>
      <c r="C105" s="107"/>
      <c r="D105" s="107"/>
      <c r="E105" s="107"/>
      <c r="F105" s="107"/>
      <c r="G105" s="173" t="s">
        <v>89</v>
      </c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5"/>
      <c r="Z105" s="146" t="s">
        <v>88</v>
      </c>
      <c r="AA105" s="146"/>
      <c r="AB105" s="146"/>
      <c r="AC105" s="146"/>
      <c r="AD105" s="146"/>
      <c r="AE105" s="146" t="s">
        <v>75</v>
      </c>
      <c r="AF105" s="146"/>
      <c r="AG105" s="146"/>
      <c r="AH105" s="146"/>
      <c r="AI105" s="146"/>
      <c r="AJ105" s="146"/>
      <c r="AK105" s="146"/>
      <c r="AL105" s="146"/>
      <c r="AM105" s="146"/>
      <c r="AN105" s="176"/>
      <c r="AO105" s="55">
        <v>100</v>
      </c>
      <c r="AP105" s="55"/>
      <c r="AQ105" s="55"/>
      <c r="AR105" s="55"/>
      <c r="AS105" s="55"/>
      <c r="AT105" s="55"/>
      <c r="AU105" s="55"/>
      <c r="AV105" s="55"/>
      <c r="AW105" s="162">
        <v>0</v>
      </c>
      <c r="AX105" s="163"/>
      <c r="AY105" s="163"/>
      <c r="AZ105" s="163"/>
      <c r="BA105" s="163"/>
      <c r="BB105" s="163"/>
      <c r="BC105" s="163"/>
      <c r="BD105" s="164"/>
      <c r="BE105" s="55">
        <v>100</v>
      </c>
      <c r="BF105" s="55"/>
      <c r="BG105" s="55"/>
      <c r="BH105" s="55"/>
      <c r="BI105" s="55"/>
      <c r="BJ105" s="55"/>
      <c r="BK105" s="55"/>
      <c r="BL105" s="55"/>
    </row>
    <row r="106" spans="41:64" ht="12.75" hidden="1"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</row>
    <row r="107" spans="41:64" ht="12.75"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</row>
    <row r="108" spans="1:59" ht="17.25" customHeight="1">
      <c r="A108" s="73" t="s">
        <v>115</v>
      </c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5"/>
      <c r="AO108" s="75" t="s">
        <v>116</v>
      </c>
      <c r="AP108" s="75"/>
      <c r="AQ108" s="75"/>
      <c r="AR108" s="75"/>
      <c r="AS108" s="75"/>
      <c r="AT108" s="75"/>
      <c r="AU108" s="75"/>
      <c r="AV108" s="75"/>
      <c r="AW108" s="75"/>
      <c r="AX108" s="75"/>
      <c r="AY108" s="75"/>
      <c r="AZ108" s="75"/>
      <c r="BA108" s="75"/>
      <c r="BB108" s="75"/>
      <c r="BC108" s="75"/>
      <c r="BD108" s="75"/>
      <c r="BE108" s="75"/>
      <c r="BF108" s="75"/>
      <c r="BG108" s="75"/>
    </row>
    <row r="109" spans="23:59" ht="20.25" customHeight="1">
      <c r="W109" s="54" t="s">
        <v>5</v>
      </c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O109" s="77" t="s">
        <v>52</v>
      </c>
      <c r="AP109" s="77"/>
      <c r="AQ109" s="77"/>
      <c r="AR109" s="77"/>
      <c r="AS109" s="77"/>
      <c r="AT109" s="77"/>
      <c r="AU109" s="77"/>
      <c r="AV109" s="77"/>
      <c r="AW109" s="77"/>
      <c r="AX109" s="77"/>
      <c r="AY109" s="77"/>
      <c r="AZ109" s="77"/>
      <c r="BA109" s="77"/>
      <c r="BB109" s="77"/>
      <c r="BC109" s="77"/>
      <c r="BD109" s="77"/>
      <c r="BE109" s="77"/>
      <c r="BF109" s="77"/>
      <c r="BG109" s="77"/>
    </row>
    <row r="110" spans="1:6" ht="15.75" customHeight="1">
      <c r="A110" s="136" t="s">
        <v>3</v>
      </c>
      <c r="B110" s="136"/>
      <c r="C110" s="136"/>
      <c r="D110" s="136"/>
      <c r="E110" s="136"/>
      <c r="F110" s="136"/>
    </row>
    <row r="111" spans="1:45" ht="28.5" customHeight="1">
      <c r="A111" s="68" t="s">
        <v>93</v>
      </c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</row>
    <row r="112" spans="1:45" ht="12.75">
      <c r="A112" s="70" t="s">
        <v>47</v>
      </c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</row>
    <row r="113" spans="1:45" ht="12.75" customHeight="1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</row>
    <row r="114" spans="1:59" ht="21.75" customHeight="1">
      <c r="A114" s="73" t="s">
        <v>104</v>
      </c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74"/>
      <c r="AN114" s="5"/>
      <c r="AO114" s="75" t="s">
        <v>103</v>
      </c>
      <c r="AP114" s="75"/>
      <c r="AQ114" s="75"/>
      <c r="AR114" s="75"/>
      <c r="AS114" s="75"/>
      <c r="AT114" s="75"/>
      <c r="AU114" s="75"/>
      <c r="AV114" s="75"/>
      <c r="AW114" s="75"/>
      <c r="AX114" s="75"/>
      <c r="AY114" s="75"/>
      <c r="AZ114" s="75"/>
      <c r="BA114" s="75"/>
      <c r="BB114" s="75"/>
      <c r="BC114" s="75"/>
      <c r="BD114" s="75"/>
      <c r="BE114" s="75"/>
      <c r="BF114" s="75"/>
      <c r="BG114" s="75"/>
    </row>
    <row r="115" spans="23:59" ht="10.5" customHeight="1">
      <c r="W115" s="54" t="s">
        <v>5</v>
      </c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O115" s="77" t="s">
        <v>52</v>
      </c>
      <c r="AP115" s="77"/>
      <c r="AQ115" s="77"/>
      <c r="AR115" s="77"/>
      <c r="AS115" s="77"/>
      <c r="AT115" s="77"/>
      <c r="AU115" s="77"/>
      <c r="AV115" s="77"/>
      <c r="AW115" s="77"/>
      <c r="AX115" s="77"/>
      <c r="AY115" s="77"/>
      <c r="AZ115" s="77"/>
      <c r="BA115" s="77"/>
      <c r="BB115" s="77"/>
      <c r="BC115" s="77"/>
      <c r="BD115" s="77"/>
      <c r="BE115" s="77"/>
      <c r="BF115" s="77"/>
      <c r="BG115" s="77"/>
    </row>
    <row r="116" spans="1:8" ht="10.5" customHeight="1">
      <c r="A116" s="71">
        <v>45287</v>
      </c>
      <c r="B116" s="72"/>
      <c r="C116" s="72"/>
      <c r="D116" s="72"/>
      <c r="E116" s="72"/>
      <c r="F116" s="72"/>
      <c r="G116" s="72"/>
      <c r="H116" s="72"/>
    </row>
    <row r="117" spans="1:17" ht="12.75">
      <c r="A117" s="54" t="s">
        <v>45</v>
      </c>
      <c r="B117" s="54"/>
      <c r="C117" s="54"/>
      <c r="D117" s="54"/>
      <c r="E117" s="54"/>
      <c r="F117" s="54"/>
      <c r="G117" s="54"/>
      <c r="H117" s="54"/>
      <c r="I117" s="17"/>
      <c r="J117" s="17"/>
      <c r="K117" s="17"/>
      <c r="L117" s="17"/>
      <c r="M117" s="17"/>
      <c r="N117" s="17"/>
      <c r="O117" s="17"/>
      <c r="P117" s="17"/>
      <c r="Q117" s="17"/>
    </row>
    <row r="118" ht="10.5" customHeight="1">
      <c r="A118" s="24" t="s">
        <v>46</v>
      </c>
    </row>
  </sheetData>
  <sheetProtection/>
  <mergeCells count="309">
    <mergeCell ref="A39:BL39"/>
    <mergeCell ref="A38:BL38"/>
    <mergeCell ref="A81:C81"/>
    <mergeCell ref="D81:AA81"/>
    <mergeCell ref="AB81:AI81"/>
    <mergeCell ref="AJ81:AQ81"/>
    <mergeCell ref="A61:C62"/>
    <mergeCell ref="A60:AZ60"/>
    <mergeCell ref="A66:C66"/>
    <mergeCell ref="D66:AB66"/>
    <mergeCell ref="AC66:AJ66"/>
    <mergeCell ref="AC65:AJ65"/>
    <mergeCell ref="AK61:AR62"/>
    <mergeCell ref="D65:AB65"/>
    <mergeCell ref="AS61:AZ62"/>
    <mergeCell ref="A68:C68"/>
    <mergeCell ref="D68:AB68"/>
    <mergeCell ref="AC68:AJ68"/>
    <mergeCell ref="AK68:AR68"/>
    <mergeCell ref="A64:C64"/>
    <mergeCell ref="D63:AB63"/>
    <mergeCell ref="D64:AB64"/>
    <mergeCell ref="A69:C69"/>
    <mergeCell ref="AS66:AZ66"/>
    <mergeCell ref="AE89:AN89"/>
    <mergeCell ref="A101:F101"/>
    <mergeCell ref="G101:Y101"/>
    <mergeCell ref="Z101:AD101"/>
    <mergeCell ref="AE101:AN101"/>
    <mergeCell ref="AS67:AZ67"/>
    <mergeCell ref="AS68:AZ68"/>
    <mergeCell ref="A70:C70"/>
    <mergeCell ref="D70:AB70"/>
    <mergeCell ref="AS70:AZ70"/>
    <mergeCell ref="BE104:BL104"/>
    <mergeCell ref="AO105:AV105"/>
    <mergeCell ref="AW105:BD105"/>
    <mergeCell ref="AO100:AV100"/>
    <mergeCell ref="AW100:BD100"/>
    <mergeCell ref="AB82:AI82"/>
    <mergeCell ref="AJ82:AQ82"/>
    <mergeCell ref="AO98:AV98"/>
    <mergeCell ref="A105:F105"/>
    <mergeCell ref="G105:Y105"/>
    <mergeCell ref="Z105:AD105"/>
    <mergeCell ref="AE105:AN105"/>
    <mergeCell ref="AE103:AN103"/>
    <mergeCell ref="A104:F104"/>
    <mergeCell ref="G104:Y104"/>
    <mergeCell ref="Z104:AD104"/>
    <mergeCell ref="BE105:BL105"/>
    <mergeCell ref="AO103:AV103"/>
    <mergeCell ref="AW103:BD103"/>
    <mergeCell ref="BE103:BL103"/>
    <mergeCell ref="AO104:AV104"/>
    <mergeCell ref="AW104:BD104"/>
    <mergeCell ref="BE100:BL100"/>
    <mergeCell ref="A102:F102"/>
    <mergeCell ref="G102:Y102"/>
    <mergeCell ref="Z102:AD102"/>
    <mergeCell ref="AE102:AN102"/>
    <mergeCell ref="AO102:AV102"/>
    <mergeCell ref="AE100:AN100"/>
    <mergeCell ref="Z100:AD100"/>
    <mergeCell ref="A99:F99"/>
    <mergeCell ref="G99:Y99"/>
    <mergeCell ref="Z99:AD99"/>
    <mergeCell ref="AE104:AN104"/>
    <mergeCell ref="A103:F103"/>
    <mergeCell ref="G103:Y103"/>
    <mergeCell ref="Z103:AD103"/>
    <mergeCell ref="G97:Y97"/>
    <mergeCell ref="Z97:AD97"/>
    <mergeCell ref="AE97:AN97"/>
    <mergeCell ref="AW102:BD102"/>
    <mergeCell ref="BE102:BL102"/>
    <mergeCell ref="A100:F100"/>
    <mergeCell ref="G100:Y100"/>
    <mergeCell ref="BE99:BL99"/>
    <mergeCell ref="A98:F98"/>
    <mergeCell ref="G98:Y98"/>
    <mergeCell ref="AW94:BD94"/>
    <mergeCell ref="BE90:BL90"/>
    <mergeCell ref="AW91:BD91"/>
    <mergeCell ref="AE99:AN99"/>
    <mergeCell ref="AE98:AN98"/>
    <mergeCell ref="A96:F96"/>
    <mergeCell ref="AW96:BD96"/>
    <mergeCell ref="AE96:AN96"/>
    <mergeCell ref="G96:Y96"/>
    <mergeCell ref="A97:F97"/>
    <mergeCell ref="BE20:BL20"/>
    <mergeCell ref="AK20:BC20"/>
    <mergeCell ref="AK21:BC21"/>
    <mergeCell ref="AO96:AV96"/>
    <mergeCell ref="BE21:BL21"/>
    <mergeCell ref="AW89:BD89"/>
    <mergeCell ref="BE89:BL89"/>
    <mergeCell ref="AO95:AV95"/>
    <mergeCell ref="BE95:BL95"/>
    <mergeCell ref="AO94:AV94"/>
    <mergeCell ref="A63:C63"/>
    <mergeCell ref="AK63:AR63"/>
    <mergeCell ref="AK64:AR64"/>
    <mergeCell ref="AO92:AV92"/>
    <mergeCell ref="A12:BL12"/>
    <mergeCell ref="B14:L14"/>
    <mergeCell ref="B15:L15"/>
    <mergeCell ref="B20:L20"/>
    <mergeCell ref="N20:Y20"/>
    <mergeCell ref="AA20:AI20"/>
    <mergeCell ref="AR81:AY81"/>
    <mergeCell ref="D80:AA80"/>
    <mergeCell ref="AB80:AI80"/>
    <mergeCell ref="A88:F88"/>
    <mergeCell ref="B21:L21"/>
    <mergeCell ref="N21:Y21"/>
    <mergeCell ref="AA21:AI21"/>
    <mergeCell ref="Z88:AD88"/>
    <mergeCell ref="A73:BL73"/>
    <mergeCell ref="A67:C67"/>
    <mergeCell ref="AO2:BL2"/>
    <mergeCell ref="D61:AB62"/>
    <mergeCell ref="AJ77:AQ77"/>
    <mergeCell ref="D75:AA76"/>
    <mergeCell ref="AO3:BL3"/>
    <mergeCell ref="AC63:AJ63"/>
    <mergeCell ref="AC64:AJ64"/>
    <mergeCell ref="D67:AB67"/>
    <mergeCell ref="AC67:AJ67"/>
    <mergeCell ref="AK67:AR67"/>
    <mergeCell ref="A82:C82"/>
    <mergeCell ref="D82:AA82"/>
    <mergeCell ref="AR84:AY84"/>
    <mergeCell ref="A84:C84"/>
    <mergeCell ref="D84:AA84"/>
    <mergeCell ref="AB84:AI84"/>
    <mergeCell ref="AJ84:AQ84"/>
    <mergeCell ref="AR83:AY83"/>
    <mergeCell ref="A83:C83"/>
    <mergeCell ref="AB83:AI83"/>
    <mergeCell ref="AO1:BL1"/>
    <mergeCell ref="A65:C65"/>
    <mergeCell ref="U23:AD23"/>
    <mergeCell ref="AE23:AR23"/>
    <mergeCell ref="AK65:AR65"/>
    <mergeCell ref="AS65:AZ65"/>
    <mergeCell ref="G42:BL42"/>
    <mergeCell ref="AS64:AZ64"/>
    <mergeCell ref="AS63:AZ63"/>
    <mergeCell ref="G56:BL56"/>
    <mergeCell ref="A79:C79"/>
    <mergeCell ref="D79:AA79"/>
    <mergeCell ref="A58:AZ58"/>
    <mergeCell ref="AC61:AJ62"/>
    <mergeCell ref="AK66:AR66"/>
    <mergeCell ref="AC70:AJ70"/>
    <mergeCell ref="AK70:AR70"/>
    <mergeCell ref="AJ79:AQ79"/>
    <mergeCell ref="AR75:AY76"/>
    <mergeCell ref="AJ75:AQ76"/>
    <mergeCell ref="BE93:BL93"/>
    <mergeCell ref="A50:BL50"/>
    <mergeCell ref="G54:BL54"/>
    <mergeCell ref="G55:BL55"/>
    <mergeCell ref="A56:F56"/>
    <mergeCell ref="A55:F55"/>
    <mergeCell ref="A52:BL52"/>
    <mergeCell ref="A53:F53"/>
    <mergeCell ref="G53:BL53"/>
    <mergeCell ref="A54:F54"/>
    <mergeCell ref="A87:BL87"/>
    <mergeCell ref="D83:AA83"/>
    <mergeCell ref="AE88:AN88"/>
    <mergeCell ref="BE92:BL92"/>
    <mergeCell ref="AW92:BD92"/>
    <mergeCell ref="A89:F89"/>
    <mergeCell ref="A90:F90"/>
    <mergeCell ref="G89:Y89"/>
    <mergeCell ref="G88:Y88"/>
    <mergeCell ref="AJ83:AQ83"/>
    <mergeCell ref="AO108:BG108"/>
    <mergeCell ref="BE88:BL88"/>
    <mergeCell ref="AO91:AV91"/>
    <mergeCell ref="AR79:AY79"/>
    <mergeCell ref="AJ80:AQ80"/>
    <mergeCell ref="AR82:AY82"/>
    <mergeCell ref="AR80:AY80"/>
    <mergeCell ref="AO88:AV88"/>
    <mergeCell ref="BE91:BL91"/>
    <mergeCell ref="AO90:AV90"/>
    <mergeCell ref="A110:F110"/>
    <mergeCell ref="A91:F91"/>
    <mergeCell ref="Z91:AD91"/>
    <mergeCell ref="AE91:AN91"/>
    <mergeCell ref="A108:V108"/>
    <mergeCell ref="W108:AM108"/>
    <mergeCell ref="W109:AM109"/>
    <mergeCell ref="G93:Y93"/>
    <mergeCell ref="Z94:AD94"/>
    <mergeCell ref="AE94:AN94"/>
    <mergeCell ref="AO109:BG109"/>
    <mergeCell ref="BE101:BL101"/>
    <mergeCell ref="Z96:AD96"/>
    <mergeCell ref="Z98:AD98"/>
    <mergeCell ref="BE96:BL96"/>
    <mergeCell ref="BE97:BL97"/>
    <mergeCell ref="BE98:BL98"/>
    <mergeCell ref="AW98:BD98"/>
    <mergeCell ref="AO99:AV99"/>
    <mergeCell ref="AW99:BD99"/>
    <mergeCell ref="A30:BL30"/>
    <mergeCell ref="A77:C77"/>
    <mergeCell ref="AR77:AY77"/>
    <mergeCell ref="A78:C78"/>
    <mergeCell ref="D78:AA78"/>
    <mergeCell ref="AB78:AI78"/>
    <mergeCell ref="AJ78:AQ78"/>
    <mergeCell ref="AR78:AY78"/>
    <mergeCell ref="D69:AB69"/>
    <mergeCell ref="AC69:AJ69"/>
    <mergeCell ref="AU14:BB14"/>
    <mergeCell ref="A32:BL32"/>
    <mergeCell ref="A23:T23"/>
    <mergeCell ref="AB75:AI76"/>
    <mergeCell ref="AS23:BC23"/>
    <mergeCell ref="BD23:BL23"/>
    <mergeCell ref="T24:W24"/>
    <mergeCell ref="A24:H24"/>
    <mergeCell ref="I24:S24"/>
    <mergeCell ref="A33:BL33"/>
    <mergeCell ref="B18:L18"/>
    <mergeCell ref="N18:AS18"/>
    <mergeCell ref="AU18:BB18"/>
    <mergeCell ref="AU15:BB15"/>
    <mergeCell ref="A11:BL11"/>
    <mergeCell ref="A95:F95"/>
    <mergeCell ref="BE94:BL94"/>
    <mergeCell ref="G95:Y95"/>
    <mergeCell ref="Z95:AD95"/>
    <mergeCell ref="AE95:AN95"/>
    <mergeCell ref="AO4:BL4"/>
    <mergeCell ref="AO5:BL5"/>
    <mergeCell ref="B17:L17"/>
    <mergeCell ref="N17:AS17"/>
    <mergeCell ref="AU17:BB17"/>
    <mergeCell ref="AO7:AU7"/>
    <mergeCell ref="AO6:BF6"/>
    <mergeCell ref="AW7:BF7"/>
    <mergeCell ref="N14:AS14"/>
    <mergeCell ref="N15:AS15"/>
    <mergeCell ref="A49:BL49"/>
    <mergeCell ref="A27:BL27"/>
    <mergeCell ref="A28:BL28"/>
    <mergeCell ref="A41:BL41"/>
    <mergeCell ref="A44:F44"/>
    <mergeCell ref="G44:BL44"/>
    <mergeCell ref="A42:F42"/>
    <mergeCell ref="A45:F45"/>
    <mergeCell ref="G45:BL45"/>
    <mergeCell ref="A34:BL34"/>
    <mergeCell ref="AO93:AV93"/>
    <mergeCell ref="AW93:BD93"/>
    <mergeCell ref="AO89:AV89"/>
    <mergeCell ref="A74:AY74"/>
    <mergeCell ref="AW88:BD88"/>
    <mergeCell ref="AB79:AI79"/>
    <mergeCell ref="A75:C76"/>
    <mergeCell ref="D77:AA77"/>
    <mergeCell ref="AB77:AI77"/>
    <mergeCell ref="A80:C80"/>
    <mergeCell ref="AE90:AN90"/>
    <mergeCell ref="Z90:AD90"/>
    <mergeCell ref="A94:F94"/>
    <mergeCell ref="G94:Y94"/>
    <mergeCell ref="Z93:AD93"/>
    <mergeCell ref="AE92:AN92"/>
    <mergeCell ref="G92:Y92"/>
    <mergeCell ref="Z92:AD92"/>
    <mergeCell ref="Z89:AD89"/>
    <mergeCell ref="AO115:BG115"/>
    <mergeCell ref="G90:Y90"/>
    <mergeCell ref="G91:Y91"/>
    <mergeCell ref="AO101:AV101"/>
    <mergeCell ref="AW101:BD101"/>
    <mergeCell ref="AW90:BD90"/>
    <mergeCell ref="AE93:AN93"/>
    <mergeCell ref="AW95:BD95"/>
    <mergeCell ref="AO97:AV97"/>
    <mergeCell ref="AW97:BD97"/>
    <mergeCell ref="A92:F92"/>
    <mergeCell ref="A93:F93"/>
    <mergeCell ref="A117:H117"/>
    <mergeCell ref="A111:AS111"/>
    <mergeCell ref="A112:AS112"/>
    <mergeCell ref="A116:H116"/>
    <mergeCell ref="A114:V114"/>
    <mergeCell ref="W114:AM114"/>
    <mergeCell ref="AO114:BG114"/>
    <mergeCell ref="W115:AM115"/>
    <mergeCell ref="AK69:AR69"/>
    <mergeCell ref="A29:BL29"/>
    <mergeCell ref="AS69:AZ69"/>
    <mergeCell ref="A31:BL31"/>
    <mergeCell ref="A43:F43"/>
    <mergeCell ref="G43:BL43"/>
    <mergeCell ref="A36:BL36"/>
    <mergeCell ref="A35:BL35"/>
    <mergeCell ref="A37:BL37"/>
  </mergeCells>
  <conditionalFormatting sqref="H91:L91 G91:G101 G103:G105">
    <cfRule type="cellIs" priority="1" dxfId="5" operator="equal" stopIfTrue="1">
      <formula>$G90</formula>
    </cfRule>
  </conditionalFormatting>
  <conditionalFormatting sqref="G102">
    <cfRule type="cellIs" priority="2" dxfId="5" operator="equal" stopIfTrue="1">
      <formula>$G100</formula>
    </cfRule>
  </conditionalFormatting>
  <conditionalFormatting sqref="D65:D68">
    <cfRule type="cellIs" priority="3" dxfId="5" operator="equal" stopIfTrue="1">
      <formula>$D64</formula>
    </cfRule>
  </conditionalFormatting>
  <conditionalFormatting sqref="D69:D71">
    <cfRule type="cellIs" priority="4" dxfId="5" operator="equal" stopIfTrue="1">
      <formula>$D67</formula>
    </cfRule>
  </conditionalFormatting>
  <conditionalFormatting sqref="A91:F100 A102:F105">
    <cfRule type="cellIs" priority="5" dxfId="5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2024-01-05T06:39:43Z</cp:lastPrinted>
  <dcterms:created xsi:type="dcterms:W3CDTF">2016-08-15T09:54:21Z</dcterms:created>
  <dcterms:modified xsi:type="dcterms:W3CDTF">2024-01-05T06:39:58Z</dcterms:modified>
  <cp:category/>
  <cp:version/>
  <cp:contentType/>
  <cp:contentStatus/>
</cp:coreProperties>
</file>